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690" windowWidth="15195" windowHeight="11340" activeTab="12"/>
  </bookViews>
  <sheets>
    <sheet name="FAST" sheetId="1" r:id="rId1"/>
    <sheet name="FEKT" sheetId="9" r:id="rId2"/>
    <sheet name="FA" sheetId="8" r:id="rId3"/>
    <sheet name="FCH" sheetId="7" r:id="rId4"/>
    <sheet name="FP" sheetId="6" r:id="rId5"/>
    <sheet name="USI" sheetId="5" r:id="rId6"/>
    <sheet name="FSI" sheetId="2" r:id="rId7"/>
    <sheet name="FIT" sheetId="3" r:id="rId8"/>
    <sheet name="FAVU" sheetId="24" r:id="rId9"/>
    <sheet name="STI" sheetId="28" r:id="rId10"/>
    <sheet name="mezifakultní" sheetId="21" r:id="rId11"/>
    <sheet name="celkem" sheetId="10" r:id="rId12"/>
    <sheet name="čerpání celkem" sheetId="22" r:id="rId13"/>
    <sheet name="Víceleté projekty" sheetId="32" r:id="rId14"/>
  </sheets>
  <definedNames>
    <definedName name="_xlnm._FilterDatabase" localSheetId="0" hidden="1">FAST!$A$2:$S$123</definedName>
    <definedName name="_xlnm._FilterDatabase" localSheetId="1" hidden="1">FEKT!$A$2:$S$18</definedName>
    <definedName name="_xlnm._FilterDatabase" localSheetId="6" hidden="1">FSI!$A$2:$M$33</definedName>
    <definedName name="_xlnm.Print_Titles" localSheetId="0">FAST!$1:$2</definedName>
    <definedName name="_xlnm.Print_Titles" localSheetId="6">FSI!$1:$2</definedName>
  </definedNames>
  <calcPr calcId="145621"/>
</workbook>
</file>

<file path=xl/calcChain.xml><?xml version="1.0" encoding="utf-8"?>
<calcChain xmlns="http://schemas.openxmlformats.org/spreadsheetml/2006/main">
  <c r="E15" i="21" l="1"/>
  <c r="G12" i="21"/>
  <c r="F12" i="21"/>
  <c r="B17" i="10" l="1"/>
  <c r="B16" i="10"/>
  <c r="B15" i="10"/>
  <c r="B14" i="10"/>
  <c r="B13" i="10"/>
  <c r="B12" i="10"/>
  <c r="B11" i="10"/>
  <c r="B10" i="10"/>
  <c r="B9" i="10"/>
  <c r="B8" i="10"/>
  <c r="B7" i="10"/>
  <c r="B6" i="10"/>
  <c r="D75" i="22"/>
  <c r="C75" i="22"/>
  <c r="B75" i="22"/>
  <c r="E74" i="22"/>
  <c r="C35" i="22"/>
  <c r="B35" i="22"/>
  <c r="D34" i="22"/>
  <c r="D33" i="22"/>
  <c r="D32" i="22"/>
  <c r="D31" i="22"/>
  <c r="D30" i="22"/>
  <c r="D29" i="22"/>
  <c r="D28" i="22"/>
  <c r="D27" i="22"/>
  <c r="D26" i="22"/>
  <c r="D25" i="22"/>
  <c r="D13" i="22"/>
  <c r="E27" i="9" l="1"/>
  <c r="H39" i="2" l="1"/>
  <c r="H5" i="2" l="1"/>
  <c r="J5" i="2" s="1"/>
  <c r="E4" i="28" l="1"/>
  <c r="E9" i="28" s="1"/>
  <c r="H3" i="28"/>
  <c r="J3" i="28" s="1"/>
  <c r="H11" i="21" l="1"/>
  <c r="J11" i="21" s="1"/>
  <c r="H10" i="21"/>
  <c r="J10" i="21" s="1"/>
  <c r="H9" i="21"/>
  <c r="J9" i="21" s="1"/>
  <c r="H8" i="21"/>
  <c r="J8" i="21" s="1"/>
  <c r="H7" i="21"/>
  <c r="J7" i="21" s="1"/>
  <c r="H6" i="21"/>
  <c r="J6" i="21" s="1"/>
  <c r="H5" i="21"/>
  <c r="J5" i="21" s="1"/>
  <c r="H6" i="3" l="1"/>
  <c r="J6" i="3" s="1"/>
  <c r="H5" i="3"/>
  <c r="J5" i="3" s="1"/>
  <c r="H40" i="2"/>
  <c r="J40" i="2" s="1"/>
  <c r="H5" i="5"/>
  <c r="J5" i="5" s="1"/>
  <c r="H4" i="5"/>
  <c r="J4" i="5" s="1"/>
  <c r="H21" i="7" l="1"/>
  <c r="J21" i="7" s="1"/>
  <c r="H20" i="7"/>
  <c r="J20" i="7" s="1"/>
  <c r="H19" i="7"/>
  <c r="J19" i="7" s="1"/>
  <c r="H18" i="7"/>
  <c r="J18" i="7" s="1"/>
  <c r="H17" i="7"/>
  <c r="J17" i="7" s="1"/>
  <c r="E136" i="1" l="1"/>
  <c r="H135" i="1"/>
  <c r="J135" i="1" s="1"/>
  <c r="E123" i="1"/>
  <c r="L122" i="1"/>
  <c r="I122" i="1"/>
  <c r="E122" i="1"/>
  <c r="H121" i="1" l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E76" i="22" l="1"/>
  <c r="D77" i="22"/>
  <c r="C77" i="22"/>
  <c r="B77" i="22"/>
  <c r="E73" i="22"/>
  <c r="E72" i="22"/>
  <c r="E71" i="22"/>
  <c r="E70" i="22"/>
  <c r="E69" i="22"/>
  <c r="E68" i="22"/>
  <c r="E67" i="22"/>
  <c r="E66" i="22"/>
  <c r="E65" i="22"/>
  <c r="D12" i="22"/>
  <c r="E77" i="22" l="1"/>
  <c r="E75" i="22"/>
  <c r="E8" i="3"/>
  <c r="I8" i="3"/>
  <c r="H7" i="3"/>
  <c r="J7" i="3" s="1"/>
  <c r="H4" i="3"/>
  <c r="J4" i="3" s="1"/>
  <c r="H3" i="3"/>
  <c r="J3" i="3" s="1"/>
  <c r="H8" i="3" l="1"/>
  <c r="E38" i="9"/>
  <c r="E37" i="9"/>
  <c r="E147" i="1"/>
  <c r="E146" i="1"/>
  <c r="E6" i="24"/>
  <c r="E11" i="24" s="1"/>
  <c r="H5" i="24"/>
  <c r="J5" i="24" s="1"/>
  <c r="H4" i="24"/>
  <c r="J4" i="24" s="1"/>
  <c r="E30" i="3"/>
  <c r="E29" i="3"/>
  <c r="E19" i="3"/>
  <c r="E24" i="3" s="1"/>
  <c r="H18" i="3"/>
  <c r="J18" i="3" s="1"/>
  <c r="H41" i="2"/>
  <c r="J41" i="2" s="1"/>
  <c r="H42" i="2"/>
  <c r="J42" i="2" s="1"/>
  <c r="J39" i="2"/>
  <c r="H5" i="6"/>
  <c r="H4" i="6"/>
  <c r="J5" i="6"/>
  <c r="J4" i="6"/>
  <c r="H16" i="7"/>
  <c r="J16" i="7" s="1"/>
  <c r="E14" i="8"/>
  <c r="E19" i="8" s="1"/>
  <c r="H13" i="8"/>
  <c r="J13" i="8" s="1"/>
  <c r="H12" i="8"/>
  <c r="J12" i="8" s="1"/>
  <c r="H26" i="9"/>
  <c r="J26" i="9" s="1"/>
  <c r="H103" i="1"/>
  <c r="H102" i="1"/>
  <c r="H101" i="1"/>
  <c r="H100" i="1"/>
  <c r="H99" i="1"/>
  <c r="H98" i="1"/>
  <c r="H97" i="1"/>
  <c r="H96" i="1"/>
  <c r="H95" i="1"/>
  <c r="H94" i="1"/>
  <c r="J103" i="1"/>
  <c r="J102" i="1"/>
  <c r="J101" i="1"/>
  <c r="J100" i="1"/>
  <c r="J99" i="1"/>
  <c r="J98" i="1"/>
  <c r="J97" i="1"/>
  <c r="J96" i="1"/>
  <c r="J95" i="1"/>
  <c r="J94" i="1"/>
  <c r="C54" i="22"/>
  <c r="C57" i="22" s="1"/>
  <c r="C15" i="22"/>
  <c r="B15" i="22"/>
  <c r="D14" i="22"/>
  <c r="D11" i="22"/>
  <c r="D10" i="22"/>
  <c r="D9" i="22"/>
  <c r="D8" i="22"/>
  <c r="D7" i="22"/>
  <c r="D6" i="22"/>
  <c r="D5" i="22"/>
  <c r="D4" i="22"/>
  <c r="E32" i="9"/>
  <c r="I18" i="9"/>
  <c r="E18" i="9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6" i="9"/>
  <c r="J6" i="9" s="1"/>
  <c r="H5" i="9"/>
  <c r="J5" i="9" s="1"/>
  <c r="H4" i="9"/>
  <c r="J4" i="9" s="1"/>
  <c r="H3" i="9"/>
  <c r="H18" i="9" l="1"/>
  <c r="E141" i="1"/>
  <c r="E144" i="1"/>
  <c r="E127" i="1"/>
  <c r="E35" i="9"/>
  <c r="E40" i="9" s="1"/>
  <c r="D15" i="22"/>
  <c r="D17" i="22" s="1"/>
  <c r="J3" i="9"/>
  <c r="E23" i="9"/>
  <c r="H134" i="1" l="1"/>
  <c r="J134" i="1" s="1"/>
  <c r="E149" i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E54" i="2"/>
  <c r="E53" i="2"/>
  <c r="E43" i="2"/>
  <c r="E48" i="2" s="1"/>
  <c r="L31" i="2"/>
  <c r="I31" i="2"/>
  <c r="E31" i="2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4" i="2"/>
  <c r="J4" i="2" s="1"/>
  <c r="H3" i="2"/>
  <c r="E18" i="10"/>
  <c r="D18" i="10"/>
  <c r="C18" i="10"/>
  <c r="B18" i="10"/>
  <c r="H4" i="21"/>
  <c r="J4" i="21" s="1"/>
  <c r="E7" i="5"/>
  <c r="E11" i="5" s="1"/>
  <c r="H3" i="21"/>
  <c r="J3" i="21" s="1"/>
  <c r="H6" i="5"/>
  <c r="J6" i="5" s="1"/>
  <c r="H3" i="5"/>
  <c r="J3" i="5" s="1"/>
  <c r="H6" i="6"/>
  <c r="H3" i="6"/>
  <c r="J3" i="6" s="1"/>
  <c r="H4" i="7"/>
  <c r="J4" i="7" s="1"/>
  <c r="H5" i="7"/>
  <c r="J5" i="7" s="1"/>
  <c r="H6" i="7"/>
  <c r="H7" i="7"/>
  <c r="J7" i="7" s="1"/>
  <c r="H3" i="7"/>
  <c r="J3" i="7" s="1"/>
  <c r="H3" i="8"/>
  <c r="H4" i="8" s="1"/>
  <c r="E33" i="7"/>
  <c r="E32" i="7"/>
  <c r="E22" i="7"/>
  <c r="E27" i="7" s="1"/>
  <c r="I12" i="21"/>
  <c r="E12" i="21"/>
  <c r="I7" i="5"/>
  <c r="J6" i="6"/>
  <c r="I7" i="6"/>
  <c r="E7" i="6"/>
  <c r="E11" i="6" s="1"/>
  <c r="J6" i="7"/>
  <c r="I8" i="7"/>
  <c r="E8" i="7"/>
  <c r="I4" i="8"/>
  <c r="E4" i="8"/>
  <c r="H12" i="21" l="1"/>
  <c r="J3" i="8"/>
  <c r="H122" i="1"/>
  <c r="J3" i="1"/>
  <c r="H8" i="7"/>
  <c r="H7" i="6"/>
  <c r="H7" i="5"/>
  <c r="E12" i="3"/>
  <c r="E27" i="3"/>
  <c r="E32" i="3" s="1"/>
  <c r="E51" i="2"/>
  <c r="E56" i="2" s="1"/>
  <c r="E30" i="7"/>
  <c r="E35" i="7" s="1"/>
  <c r="E13" i="7"/>
  <c r="E8" i="8"/>
  <c r="E22" i="8"/>
  <c r="E27" i="8" s="1"/>
  <c r="H31" i="2"/>
  <c r="J3" i="2"/>
  <c r="E35" i="2"/>
  <c r="D35" i="22" l="1"/>
  <c r="D37" i="22" s="1"/>
</calcChain>
</file>

<file path=xl/sharedStrings.xml><?xml version="1.0" encoding="utf-8"?>
<sst xmlns="http://schemas.openxmlformats.org/spreadsheetml/2006/main" count="1407" uniqueCount="519">
  <si>
    <t>druh</t>
  </si>
  <si>
    <t>fakulta</t>
  </si>
  <si>
    <t>navrhovatel</t>
  </si>
  <si>
    <t>název</t>
  </si>
  <si>
    <t>FAST</t>
  </si>
  <si>
    <t>Vala Jiří, prof. Ing., CSc.</t>
  </si>
  <si>
    <t>Julínek Tomáš, Ing., Ph.D.</t>
  </si>
  <si>
    <t>Korytárová Jana, doc. Ing., Ph.D.</t>
  </si>
  <si>
    <t>FSI</t>
  </si>
  <si>
    <t>Novotný Pavel, doc. Ing., Ph.D.</t>
  </si>
  <si>
    <t>Šlapal Josef, prof. RNDr., CSc.</t>
  </si>
  <si>
    <t>Jícha Miroslav, prof. Ing., CSc.</t>
  </si>
  <si>
    <t>Bradáč František, Ing., Ph.D.</t>
  </si>
  <si>
    <t>Křupka Ivan, prof. Ing., Ph.D.</t>
  </si>
  <si>
    <t>Mazůrek Ivan, doc. Ing., CSc.</t>
  </si>
  <si>
    <t>Kotrbáček Petr, Ing., Ph.D.</t>
  </si>
  <si>
    <t>Skála Zdeněk, doc. Ing., CSc.</t>
  </si>
  <si>
    <t>Píška Miroslav, prof. Ing., CSc.</t>
  </si>
  <si>
    <t>Šikola Tomáš, prof. RNDr., CSc.</t>
  </si>
  <si>
    <t>FEKT</t>
  </si>
  <si>
    <t>Toman Petr, doc. Ing., Ph.D.</t>
  </si>
  <si>
    <t>Hájek Vítězslav, prof. Ing., CSc.</t>
  </si>
  <si>
    <t>Steinbauer Miloslav, doc. Ing., Ph.D.</t>
  </si>
  <si>
    <t>Bača Petr, doc. Ing., Ph.D.</t>
  </si>
  <si>
    <t>Kolář Radim, doc. Ing., Ph.D.</t>
  </si>
  <si>
    <t>Vrba Kamil, prof. Ing., CSc.</t>
  </si>
  <si>
    <t>Szendiuch Ivan, doc. Ing., CSc.</t>
  </si>
  <si>
    <t>Šmarda Zdeněk, doc. RNDr., CSc.</t>
  </si>
  <si>
    <t>FCH</t>
  </si>
  <si>
    <t>Krčma František, doc. RNDr., Ph.D.</t>
  </si>
  <si>
    <t>Havlica Jaromír, prof. Ing., DrSc.</t>
  </si>
  <si>
    <t>Vávrová Milada, prof. RNDr., CSc.</t>
  </si>
  <si>
    <t>Jančář Josef, prof. RNDr., CSc.</t>
  </si>
  <si>
    <t>FP</t>
  </si>
  <si>
    <t>FA</t>
  </si>
  <si>
    <t>ÚSI</t>
  </si>
  <si>
    <t>FIT</t>
  </si>
  <si>
    <t>Studentská vědecká konference VUT FAST</t>
  </si>
  <si>
    <t>Celkem</t>
  </si>
  <si>
    <t>celkem</t>
  </si>
  <si>
    <t>Celkem projekty</t>
  </si>
  <si>
    <t>Provoz IGA</t>
  </si>
  <si>
    <t>Celkem na fakultu</t>
  </si>
  <si>
    <t>z toho počet studentů</t>
  </si>
  <si>
    <t xml:space="preserve">počet členů řešitelského týmu, kteří čerpali mzdové prostředky včetně stipendií </t>
  </si>
  <si>
    <t>z toho osobní náklady studentů</t>
  </si>
  <si>
    <t>způsobilé osobní náklady projektu</t>
  </si>
  <si>
    <t>S</t>
  </si>
  <si>
    <t>Dvořák Karel, Ing., Ph.D.</t>
  </si>
  <si>
    <t>Zachoval Zbyněk, Ing., Ph.D.</t>
  </si>
  <si>
    <t>J</t>
  </si>
  <si>
    <t>Frýza Tomáš, doc. Ing., Ph.D.</t>
  </si>
  <si>
    <t>Petržela Jiří, doc. Ing., Ph.D.</t>
  </si>
  <si>
    <t>Háze Jiří, doc. Ing., Ph.D.</t>
  </si>
  <si>
    <t>Smékal Zdeněk, prof. Ing., CSc.</t>
  </si>
  <si>
    <t>Houfek Lubomír, Ing., Ph.D.</t>
  </si>
  <si>
    <t>Trunec Martin, prof. Ing., Dr.</t>
  </si>
  <si>
    <t>Grepl Robert, doc. Ing., Ph.D.</t>
  </si>
  <si>
    <t>Pantělejev Libor, doc. Ing., Ph.D.</t>
  </si>
  <si>
    <t>Šandera Pavel, prof. RNDr., CSc.</t>
  </si>
  <si>
    <t>Jan Vít, doc. Ing., Ph.D.</t>
  </si>
  <si>
    <t>Kučera Tomáš, Ing., Ph.D.</t>
  </si>
  <si>
    <t>podíl osobních nákladů na studenty</t>
  </si>
  <si>
    <t>datum ukončení projektu</t>
  </si>
  <si>
    <t>způsobilé náklady celkem na projekt</t>
  </si>
  <si>
    <t>Studentská vědecká konference EEICT</t>
  </si>
  <si>
    <t>Studentská vědecká konference</t>
  </si>
  <si>
    <t>Mezifakultní projekty</t>
  </si>
  <si>
    <t>Celkem mezifakultní projekty</t>
  </si>
  <si>
    <t>Celkem projekty včetně mezifakultních</t>
  </si>
  <si>
    <t>Raclavský Jaroslav, doc. Ing., Ph.D.</t>
  </si>
  <si>
    <t>Sobek Jakub, Ing.</t>
  </si>
  <si>
    <t>Dufka Amos, Ing., Ph.D.</t>
  </si>
  <si>
    <t>Starý Miloš, prof. Ing., CSc.</t>
  </si>
  <si>
    <t>Apeltauer Jiří, Ing.</t>
  </si>
  <si>
    <t>Veselý Václav, Ing., Ph.D.</t>
  </si>
  <si>
    <t>Všetečka Martin, Ing.</t>
  </si>
  <si>
    <t>Hobst Leonard, prof. Ing., CSc.</t>
  </si>
  <si>
    <t>Ježík Pavel, Ing.</t>
  </si>
  <si>
    <t>Pospíšil Lubomil, doc. RNDr., CSc.</t>
  </si>
  <si>
    <t>Pešek Ondřej, Ing.</t>
  </si>
  <si>
    <t>Biela Renata, Ing., Ph.D.</t>
  </si>
  <si>
    <t>Eliáš Jan, Ing., Ph.D.</t>
  </si>
  <si>
    <t xml:space="preserve">Vývoj vysoce odolných správkových hmot na bázi alkalicky aktivovaných látek </t>
  </si>
  <si>
    <t>Zásobní a hydroenergetická funkce soustavy nádrží v podmínkách nejistotou zatížených členů vstupních hydrologických řad</t>
  </si>
  <si>
    <t>Možnosti využití alternativních přístupů pro přípravu síranových pojiv</t>
  </si>
  <si>
    <t>Odstraňování specifických látek ze zdrojů pitné vody</t>
  </si>
  <si>
    <t>finance - mzdy</t>
  </si>
  <si>
    <t>Štigler Jaroslav, doc. Ing., Ph.D.</t>
  </si>
  <si>
    <t>Vývoj technologie pokročilého solárního absorbéru se strukturovaným povrchem a řízenou cirkulací.</t>
  </si>
  <si>
    <t>Sekanina Lukáš, prof. Ing., Ph.D.</t>
  </si>
  <si>
    <t>rektorát</t>
  </si>
  <si>
    <t>z toho:</t>
  </si>
  <si>
    <t>přiděleno</t>
  </si>
  <si>
    <t>projekty</t>
  </si>
  <si>
    <t>věd. konf.</t>
  </si>
  <si>
    <t>náklady na organizaci</t>
  </si>
  <si>
    <t>FAVU</t>
  </si>
  <si>
    <t>Celkem mezifakultní na fakultu</t>
  </si>
  <si>
    <t>Celkem mezifaktulní na fakultu</t>
  </si>
  <si>
    <t>studentské projekty</t>
  </si>
  <si>
    <t>konference</t>
  </si>
  <si>
    <t>USI</t>
  </si>
  <si>
    <t>celkem fakulty</t>
  </si>
  <si>
    <t>provoz IGA</t>
  </si>
  <si>
    <t>dotace na SV</t>
  </si>
  <si>
    <t>Náklady na organizaci</t>
  </si>
  <si>
    <t>Rektorát</t>
  </si>
  <si>
    <t>z mezifakultních projektů převedeno na rektorát</t>
  </si>
  <si>
    <t>Celkem provoz IGA</t>
  </si>
  <si>
    <t>ident. č.</t>
  </si>
  <si>
    <t>Klusáček Stanislav, Ing., Ph.D.</t>
  </si>
  <si>
    <t>Kaiser Jozef, prof. Ing., Ph.D.</t>
  </si>
  <si>
    <t>Zemčík Pavel, prof. Dr. Ing.</t>
  </si>
  <si>
    <t>Matoušek Radomil, doc. Ing., Ph.D.</t>
  </si>
  <si>
    <t>Křížová Klára, Ing., Ph.D.</t>
  </si>
  <si>
    <t>Tauš Miloslav, Ing.</t>
  </si>
  <si>
    <t>Stabilizace břehů za využití vlnolamů</t>
  </si>
  <si>
    <t>Aproximace rozdělení pevnosti konstrukčních systémů s paralelním uspořádáním křehkých Weibullovských prvků</t>
  </si>
  <si>
    <t>FA, FAVU</t>
  </si>
  <si>
    <t>Zálešák Jan, Mgr., Ph.D.</t>
  </si>
  <si>
    <t>Kala Zdeněk, prof. Ing., Ph.D.</t>
  </si>
  <si>
    <t>Valeš Jan, Ing.</t>
  </si>
  <si>
    <t>Holomek Josef, Ing.</t>
  </si>
  <si>
    <t>Kaděrová Jana, Ing.</t>
  </si>
  <si>
    <t>Chemie, technologie a vlastnosti materiálů</t>
  </si>
  <si>
    <t>Možnosti testování odolnosti kameniva do betonu vůči vysokým teplotám</t>
  </si>
  <si>
    <t>Bodnárová Lenka, Ing., Ph.D.</t>
  </si>
  <si>
    <t>Adam Karel, Ing.</t>
  </si>
  <si>
    <t>FEKT, FIT</t>
  </si>
  <si>
    <t>Alhasan Zakaraya, Ing.</t>
  </si>
  <si>
    <t>Žabenská Aneta, Ing.</t>
  </si>
  <si>
    <t>Larišová Lucie, Ing.</t>
  </si>
  <si>
    <t>Vlach František, Ing.</t>
  </si>
  <si>
    <t>Metodika technického auditu vodárenské infrastuktury měst a obcí</t>
  </si>
  <si>
    <t xml:space="preserve">Vliv trhlin od zatížení a koroze na životnost železobetonových konstrukcí </t>
  </si>
  <si>
    <t>Vořechovská Dita, Ing., Ph.D.</t>
  </si>
  <si>
    <t>Navrátilová Eva, Ing.</t>
  </si>
  <si>
    <t>Uvizlová Martina, Ing.</t>
  </si>
  <si>
    <t>Jarolím Tomáš, Ing.</t>
  </si>
  <si>
    <t>Povrchová úprava architektonických betonů s fotoaktivním TiO2</t>
  </si>
  <si>
    <t>Sedlmajer Martin, Ing., Ph.D.</t>
  </si>
  <si>
    <t>Chalmovský Juraj, Ing.</t>
  </si>
  <si>
    <t>Mikroekonomické a makroekonomické principy a jejich působení na chování firem.</t>
  </si>
  <si>
    <t>Rejnuš Oldřich, prof. Ing., CSc.</t>
  </si>
  <si>
    <t>Determinanty rozvoje managementu a marketingu v kontextu transformující se Evropské unie</t>
  </si>
  <si>
    <t>Rašticová Martina, doc. PhDr., Ph.D.</t>
  </si>
  <si>
    <t>Vliv podmínek přípravy na strukturu, vlastnosti a funkce heterogenních polymerních materiálů</t>
  </si>
  <si>
    <t xml:space="preserve">Posuzování průsakových poměrů pod základy hydrotechnických staveb při uvažování spolupůsobení hydraulických a geomechanických podmínek  </t>
  </si>
  <si>
    <t>Balázs Ivan, Ing.</t>
  </si>
  <si>
    <t>Výzkum interních a externích faktorů ovlivňujících hodnotu podniku</t>
  </si>
  <si>
    <t>Režňáková Mária, prof. Ing., CSc.</t>
  </si>
  <si>
    <t>Výzkum v oblasti metalurgie a technologie výroby odlitků pro energetiku, petrochemii a dopravu</t>
  </si>
  <si>
    <t>Bartoněk Dalibor, doc. Ing., CSc.</t>
  </si>
  <si>
    <t>DEFINICE NOSNÝCH VSTUPNÍCH PARAMETRŮ SOFTWAROVÉ OPTIMALIZACE STYČNÍKŮ STAVEBNÍCH KONSTRUKCÍ</t>
  </si>
  <si>
    <t>Barnat Jan, Ing., Ph.D.</t>
  </si>
  <si>
    <t>Havlíková Ivana, Ing.</t>
  </si>
  <si>
    <t>FCH, FSI</t>
  </si>
  <si>
    <t>Sledování vybraných parametrů odpadní vody pro CFD modelování</t>
  </si>
  <si>
    <t>Výzkum účinnosti solidifikace/stabilizace průmyslového odpadního kalu s využitím druhotných surovin</t>
  </si>
  <si>
    <t>Horáčková Michaela, Ing.</t>
  </si>
  <si>
    <t>Kučerová Anna, Ing.</t>
  </si>
  <si>
    <t>Vlček Ondřej, Ing.</t>
  </si>
  <si>
    <t>Kadlec Jaroslav, Ing.</t>
  </si>
  <si>
    <t xml:space="preserve">Využití ICT a matematických metod při řízení podniku </t>
  </si>
  <si>
    <t>Půža Bedřich, doc. RNDr., CSc.</t>
  </si>
  <si>
    <t>Progresivní testování kvality a životnosti nanomateriálů na bázi siliko-aerogelů využívaných ve stavebnictví</t>
  </si>
  <si>
    <t>Matysík Michal, Ing., Ph.D.</t>
  </si>
  <si>
    <t xml:space="preserve">mezifakultní </t>
  </si>
  <si>
    <t>Vojnar Tomáš, prof. Ing., Ph.D.</t>
  </si>
  <si>
    <t>Verifikace a optimalizace počítačových systémů</t>
  </si>
  <si>
    <t>registrační č.</t>
  </si>
  <si>
    <t>doba řešení [roky]</t>
  </si>
  <si>
    <t>rok</t>
  </si>
  <si>
    <t>Záděra Antonín, doc. Ing., Ph.D.</t>
  </si>
  <si>
    <t>Keprdová Šárka, Ing.</t>
  </si>
  <si>
    <t>Matějka Libor, doc. Ing., CSc. Ph.D., MBA</t>
  </si>
  <si>
    <t>Menšík Pavel, Ing., Ph.D.</t>
  </si>
  <si>
    <t>Vořechovský Miroslav, prof. Ing., Ph.D.</t>
  </si>
  <si>
    <t>Mrňa Libor, doc. RNDr., Ph.D.</t>
  </si>
  <si>
    <t>Láčík Jaroslav, doc. Ing., Ph.D.</t>
  </si>
  <si>
    <t>Kratochvíl Radim, Ing., Ph.D.</t>
  </si>
  <si>
    <t>Hluštík Petr, Ing., Ph.D.</t>
  </si>
  <si>
    <t>Kroulík Jan, Ing.</t>
  </si>
  <si>
    <t>Sadílek Václav, Ing., Ph.D.</t>
  </si>
  <si>
    <t>Orsáková Denisa, Ing.</t>
  </si>
  <si>
    <t>Velísková Eva, Ing. et Ing.</t>
  </si>
  <si>
    <t>FEKT-S-14-2168</t>
  </si>
  <si>
    <t>Výzkum moderních a inovačních technologií pro propojování a pouzdření v mikroelektronice</t>
  </si>
  <si>
    <t>FEKT-S-14-2177</t>
  </si>
  <si>
    <t>Perspektivní komunikační systémy (PEKOS)</t>
  </si>
  <si>
    <t>Moderní metody zaznamenávání stop na vozovce</t>
  </si>
  <si>
    <t>Bilík Martin, Ing. et Ing.</t>
  </si>
  <si>
    <t>FEKT-S-14-2200</t>
  </si>
  <si>
    <t xml:space="preserve">Reprezentace řešení dynamických systémů, numerické algoritmy řešení </t>
  </si>
  <si>
    <t>FSI-S-14-2204</t>
  </si>
  <si>
    <t>Výzkum a vývoj mechatronických systémů s využitím metodiky "Model Based Design"</t>
  </si>
  <si>
    <t>FEKT-S-14-2210</t>
  </si>
  <si>
    <t>Pokročilá analýza medicínských a biologických systémů, signálů a dat</t>
  </si>
  <si>
    <t>Pokročilá konstrukce kompozitní náběžné hrany letounu</t>
  </si>
  <si>
    <t>Juračka Jaroslav, doc. Ing., Ph.D.</t>
  </si>
  <si>
    <t>FEKT-S-14-2240</t>
  </si>
  <si>
    <t>Rozvoj pokročilých metod pro diagnostiku elektrotechnických materiálů a součástek</t>
  </si>
  <si>
    <t>Sedlák Petr, doc. Ing., Ph.D.</t>
  </si>
  <si>
    <t>Fyzikálně-chemické procesy – jejich výzkum a aplikace</t>
  </si>
  <si>
    <t>FEKT-S-14-2281</t>
  </si>
  <si>
    <t>Perspektivní obvodová řešení a algoritmy pro komunikační systémy</t>
  </si>
  <si>
    <t>FSI-S-14-2290</t>
  </si>
  <si>
    <t xml:space="preserve">Moderní metody aplikované matematiky pro využití v technických vědách </t>
  </si>
  <si>
    <t>FEKT-S-14-2293</t>
  </si>
  <si>
    <t>Materiály a technologie pro elektrotechniku II</t>
  </si>
  <si>
    <t>FEKT-S-14-2300</t>
  </si>
  <si>
    <t>Nové typy elektronických obvodů a senzorů pro specifické aplikace</t>
  </si>
  <si>
    <t>FSI-S-14-2311</t>
  </si>
  <si>
    <t>Problémy pevnosti a dynamiky moderních materiálů a konstrukcí II.</t>
  </si>
  <si>
    <t>Analýza zvukového spektra obráběcího procesu</t>
  </si>
  <si>
    <t>Aplikace progresivních postupů pro zabezpečení zvyšování kvality a bezpečnosti potravin při výrobě a kontrole</t>
  </si>
  <si>
    <t>FSI-S-14-2329</t>
  </si>
  <si>
    <t>Vibroizolační systém užitečného nákladu kosmických nosičů</t>
  </si>
  <si>
    <t>FSI-S-14-2332</t>
  </si>
  <si>
    <t>Vývoj aditivních technologií pro výrobu artefaktů v oblasti průmyslového designu a unikátních dílů ve strojírenství.</t>
  </si>
  <si>
    <t>Paloušek David, doc. Ing., Ph.D.</t>
  </si>
  <si>
    <t>FSI-S-14-2334</t>
  </si>
  <si>
    <t>Výzkum progresivních metod řešení dynamiky hnacích traktů</t>
  </si>
  <si>
    <t>FEKT-S-14-2335</t>
  </si>
  <si>
    <t>Kognitivní multimediální analýza zvukových a obrazových signálů</t>
  </si>
  <si>
    <t>FSI-S-14-2336</t>
  </si>
  <si>
    <t>Studium tření, opotřebení a mazání kloubních náhrad</t>
  </si>
  <si>
    <t>FEKT-S-14-2342</t>
  </si>
  <si>
    <t>Nové směry ve výzkumu elektrických strojů, přístrojů, elektrických pohonů a výkonové elektroniky</t>
  </si>
  <si>
    <t>FSI-S-14-2344</t>
  </si>
  <si>
    <t>Výpočtové modelování biomechanických problémů se zaměřením na modely materiálu</t>
  </si>
  <si>
    <t>Burša Jiří, prof. Ing., Ph.D.</t>
  </si>
  <si>
    <t>FSI-S-14-2349</t>
  </si>
  <si>
    <t>Víceúrovňové modelování deformačních a lomových procesů v materiálech</t>
  </si>
  <si>
    <t>FEKT-S-14-2352</t>
  </si>
  <si>
    <t xml:space="preserve">Výzkum elektronických komunikačních a informačních systémů </t>
  </si>
  <si>
    <t>FSI-S-14-2355</t>
  </si>
  <si>
    <t>Systémy a komponenty pro tvorbu vnitřního prostředí a dopad na zdraví člověka</t>
  </si>
  <si>
    <t>FSI-S-14-2394</t>
  </si>
  <si>
    <t>Stanovení přirozeného přetvárného odporu trubek za podmínek biaxiálního stavu napjatosti</t>
  </si>
  <si>
    <t>Peterková Eva, Ing., Ph.D.</t>
  </si>
  <si>
    <t>FSI-S-14-2401</t>
  </si>
  <si>
    <t>GREEN PRODUCTION – PRODUCTION MACHINEs AND EQUIPMENTs</t>
  </si>
  <si>
    <t>FSI-S-14-2403</t>
  </si>
  <si>
    <t>Komplexní výzkum spalovacích zařízení a využití tepla</t>
  </si>
  <si>
    <t>FSI-S-14-2427</t>
  </si>
  <si>
    <t>Heterogenní svary a modifikace povrchů progresivních kovových materiálů elektronovým svazkem</t>
  </si>
  <si>
    <t>Foret Rudolf, prof. Ing., CSc.</t>
  </si>
  <si>
    <t>FEKT-S-14-2429</t>
  </si>
  <si>
    <t>Výzkum nových řídicích metod, měřicích postupů a inteligentních prostředků v automatizaci</t>
  </si>
  <si>
    <t>FSI-S-14-2437</t>
  </si>
  <si>
    <t>Vliv oxidu na přenos tepla, na výsledné materiálové vlastnosti a na mikrostrukturu</t>
  </si>
  <si>
    <t>FCH/FSI-J-14-2439</t>
  </si>
  <si>
    <t>Posouzení kontaminace životního prostředí vybranými polutanty a jejich zhodnocení moderními statistickými metodami</t>
  </si>
  <si>
    <t>Bukáčková Monika, Ing.</t>
  </si>
  <si>
    <t>FSI-S-14-2469</t>
  </si>
  <si>
    <t>Příprava a výzkum vlastností nano- a mikrostruktur</t>
  </si>
  <si>
    <t>FSI-S-14-2480</t>
  </si>
  <si>
    <t>Inovativní tekutinové stroje</t>
  </si>
  <si>
    <t>FSI-S-14-2481</t>
  </si>
  <si>
    <t>Integrovaný návrh procesů a zařízení pro vysoké využití energetického potenciálu paliv a odpadů</t>
  </si>
  <si>
    <t>Máša Vítězslav, Ing., Ph.D.</t>
  </si>
  <si>
    <t>FEKT-S-14-2483</t>
  </si>
  <si>
    <t>Pokročilé mikrovlnné technologie</t>
  </si>
  <si>
    <t>Hodnocení znečištění životního prostředí metodami environmentální analýzy a ekotoxikologie</t>
  </si>
  <si>
    <t>FSI-S-14-2494</t>
  </si>
  <si>
    <t>Vývoj a aplikace pokročilých optických metod</t>
  </si>
  <si>
    <t>FSI-S-14-2495</t>
  </si>
  <si>
    <t>Syntéza, tvarování a slinování keramických nanočástic</t>
  </si>
  <si>
    <t>Analýza pohybu karoserie osobního vozidla zejména při extrémních jízdních manévrech</t>
  </si>
  <si>
    <t>Kunovský Martin, Ing. et Ing.</t>
  </si>
  <si>
    <t>FSI-S-14-2505</t>
  </si>
  <si>
    <t>Studium reakcí kovů v mikro a nano měřítku zejména v směsích kovových prášků kompaktovaných kinetickou depozicí</t>
  </si>
  <si>
    <t>Proměny města</t>
  </si>
  <si>
    <t>Volnohradský Radan, Ing. arch.</t>
  </si>
  <si>
    <t>FSI-S-14-2511</t>
  </si>
  <si>
    <t>Mechanické vlastnosti a mikrostrukturní stabilita materiálů připravených pomocí SPD</t>
  </si>
  <si>
    <t>Rozvoj vědního oboru oceňování nemovitých věcí – počítačový program e-databází věcí nemovitých, vytvořený s ohledem na faktory ovlivňující realitní trh</t>
  </si>
  <si>
    <t>Rašovská Lucie, Ing. et Ing.</t>
  </si>
  <si>
    <t>FEKT-S-14-2520</t>
  </si>
  <si>
    <t>Nové technologie pro udržitelnou elektroenergetiku</t>
  </si>
  <si>
    <t>FSI-S-14-2533</t>
  </si>
  <si>
    <t>Aplikovaná informatika a řízení</t>
  </si>
  <si>
    <t>FEKT-S-14-2545</t>
  </si>
  <si>
    <t>Podpora výzkumné a vědecké činnosti doktorandů a mladých vědeckých pracovníků UTEE</t>
  </si>
  <si>
    <t>Návrh metodiky stanovení výše škod na životním prostředí způsobené haváriemi na pozemních komunikacích</t>
  </si>
  <si>
    <t>Schüllerová Barbora, Ing.</t>
  </si>
  <si>
    <t>Andělová Pavla, Ing.</t>
  </si>
  <si>
    <t>Bernard Jiří, Ing.</t>
  </si>
  <si>
    <t>Bílek Jaroslav, Ing.</t>
  </si>
  <si>
    <t>Bureš Jiří, Ing., Ph.D.</t>
  </si>
  <si>
    <t>Bydžovský Jiří, doc. Ing., CSc.</t>
  </si>
  <si>
    <t>Carbol Ladislav, Ing.</t>
  </si>
  <si>
    <t>Ćmiel Jiří, Ing.</t>
  </si>
  <si>
    <t>Dubina Radek, Ing.</t>
  </si>
  <si>
    <t>Gintar Jan, Ing.</t>
  </si>
  <si>
    <t>Grossmann Jiří, Ing.</t>
  </si>
  <si>
    <t>Guziur Petr, Ing.</t>
  </si>
  <si>
    <t>Helanová Ester, Ing.</t>
  </si>
  <si>
    <t>Hlavica Marian, Ing.</t>
  </si>
  <si>
    <t>Hofírek Radovan, Ing.</t>
  </si>
  <si>
    <t>Hokeš Filip, Ing.</t>
  </si>
  <si>
    <t>Horáček Martin, doc. PhDr., Ph.D.</t>
  </si>
  <si>
    <t>Hubáček Adam, Ing., Ph.D.</t>
  </si>
  <si>
    <t>Jarošová Petra, Ing. arch.</t>
  </si>
  <si>
    <t>Jurčík Josef, Ing.</t>
  </si>
  <si>
    <t>Kantová Radka, Ing.</t>
  </si>
  <si>
    <t>Kolář Radim, Ing., Ph.D.</t>
  </si>
  <si>
    <t>Komínek Petr, Ing.</t>
  </si>
  <si>
    <t>Kozubík Jiří, Ing.</t>
  </si>
  <si>
    <t>Králíková Monika, Ing.</t>
  </si>
  <si>
    <t>Kratochvíl Richard, Ing.</t>
  </si>
  <si>
    <t>Lang Rostislav, Ing.</t>
  </si>
  <si>
    <t>Magrla Radek, Ing.</t>
  </si>
  <si>
    <t>Machala David, Ing.</t>
  </si>
  <si>
    <t>Melichar Jindřich, Ing.</t>
  </si>
  <si>
    <t>Nečas Radim, Ing., Ph.D.</t>
  </si>
  <si>
    <t>Němeček Martin, Ing.</t>
  </si>
  <si>
    <t>Nováková Iveta, Ing.</t>
  </si>
  <si>
    <t>Plášek Josef, Ing., Ph.D.</t>
  </si>
  <si>
    <t>Seitl Stanislav, Ing., Ph.D.</t>
  </si>
  <si>
    <t>Sibilla Luboš, Ing.</t>
  </si>
  <si>
    <t>Skalický Martin, Ing. et Ing.</t>
  </si>
  <si>
    <t>Slánský Bohuslav, Ing.</t>
  </si>
  <si>
    <t>Slowik Ondřej, Ing.</t>
  </si>
  <si>
    <t>Smutný Jaroslav, prof. Ing., Dr.</t>
  </si>
  <si>
    <t>Stará Anna, Ing.</t>
  </si>
  <si>
    <t>Starý Marek, Ing.</t>
  </si>
  <si>
    <t>Stavař Tomáš, Ing.</t>
  </si>
  <si>
    <t>Svobodová Sylvia, Ing.</t>
  </si>
  <si>
    <t>Šmídová Magdalena, Ing.</t>
  </si>
  <si>
    <t>Šomodíková Martina, Ing.</t>
  </si>
  <si>
    <t>Štefková Daniela, Ing.</t>
  </si>
  <si>
    <t>Timčaková Kristýna, Ing.</t>
  </si>
  <si>
    <t>Tluková Jolana, Mgr., Ph.D.</t>
  </si>
  <si>
    <t>Topolář Libor, Mgr., Ph.D.</t>
  </si>
  <si>
    <t>Turková Jiřina, Ing.</t>
  </si>
  <si>
    <t>Tuscher Martin, Ing.</t>
  </si>
  <si>
    <t>Vacková Lucie, Ing.</t>
  </si>
  <si>
    <t>Vaněrek Jan, Ing., Ph.D.</t>
  </si>
  <si>
    <t>Vendel Jiří, Ing.</t>
  </si>
  <si>
    <t>Venkrbec Václav, Ing.</t>
  </si>
  <si>
    <t>Vild Martin, Ing.</t>
  </si>
  <si>
    <t>Vokatá Kateřina, Ing.</t>
  </si>
  <si>
    <t>Vrubel Jan, Ing.</t>
  </si>
  <si>
    <t>Zouhar Matěj, Ing.</t>
  </si>
  <si>
    <t>Žižka Lukáš, Ing.</t>
  </si>
  <si>
    <t>Problematika tepelné napjatosti betonových přehrad.</t>
  </si>
  <si>
    <t>Riziková analýza porušení zemních hrází v důsledku přelití</t>
  </si>
  <si>
    <t>Tvorba výukové databáze kartografických znaků pro mapy velkých měřítek se specifikací využití jednotlivých znaků</t>
  </si>
  <si>
    <t>Stabilizace tenkostěnných kovových nosníků plošnými profily nebo lokálními příčnými vazbami</t>
  </si>
  <si>
    <t>Řešení masivních úloh v GIS</t>
  </si>
  <si>
    <t>Měření napětí v konstrukcipražcového podloží ve výhybce č.7,8 v žst. Ústí nad Orlicí</t>
  </si>
  <si>
    <t>Výzkum skutečného chování stavebních konstrukcí v provozních podmínkách geodetickými metodami</t>
  </si>
  <si>
    <t>Výzkum a vývoj sanačních malt s vyšší odolností proti požárům</t>
  </si>
  <si>
    <t>Měření akustických vlastností stavebních materiálů pomocí deterministického šumu</t>
  </si>
  <si>
    <t>Experimentální analýza skutečného působení a únosnosti tlačených ocelových sloupů v kombinaci s vysokohodnotnými betony</t>
  </si>
  <si>
    <t>FEM-DEM modelování štěrku pro těleso železničního svršku</t>
  </si>
  <si>
    <t>Zohlednění rychlosti zatěžování v sekvenčně lineárních řešičích</t>
  </si>
  <si>
    <t>Využití mikrovlnné technologie pro inaktivaci dřevěných konstrukcí a prvků</t>
  </si>
  <si>
    <t>Optimalizace nákladů výstavbových projektů s ohledem na životní cyklus staveb</t>
  </si>
  <si>
    <t>VLIV PROKLUZOVÝCH VZDÁLENOSTÍ NA KAPACITU ŽELEZNIČNÍCH STANIC A UŽITEČNÉ DÉLY KOLEJÍ</t>
  </si>
  <si>
    <t>Studium mikrostruktury pórobetonu v závislosti na jeho surovinovém složení</t>
  </si>
  <si>
    <t>Environmentální analýza životního cyklu tepelně izolačního materiálu na bázi přírodních rostlinných vláken</t>
  </si>
  <si>
    <t>Provozování tlakové a podtlakové kanalizace</t>
  </si>
  <si>
    <t>Využití a kalibrace elektromagnetických sond pro stanovení homogenity drátkobetonu</t>
  </si>
  <si>
    <t>VLIV ZMĚNY NÁHRADNÍ TLOUŠŤKY PRŮŘEZU NA JEHO VYSYCHÁNÍ</t>
  </si>
  <si>
    <t>Nelineární výpočtové modely předpjatých betonových prvků</t>
  </si>
  <si>
    <t>Analýza a modifikace návrhových metod spřažených plechobetonových desek</t>
  </si>
  <si>
    <t>Sjednocená teorie architektury: Forma, jazyk, komplexita</t>
  </si>
  <si>
    <t>Studium vlastností vodonepropustných betonů</t>
  </si>
  <si>
    <t>Dlouhodobé chování horninových kotev a kotvených konstrukcí</t>
  </si>
  <si>
    <t>Studium dispergace uhlíkových nanotrubic a jejich zakomponování do cementové malty</t>
  </si>
  <si>
    <t>Výpočtové vyhodnocování kapilární vodivosti stavebních materiálů z nepřímých měření na trojrozměrných vzorcích</t>
  </si>
  <si>
    <t>Softwarová aplikace pro určení ohroženého povodí přívalovým deštěm</t>
  </si>
  <si>
    <t>Zpracování dat z altimetrických družic pro stanovení komponentů pro vývoj globálního výškového systému</t>
  </si>
  <si>
    <t>Simulace ohybových experimentů betonových trámců pomocí stochastických diskrétních modelů</t>
  </si>
  <si>
    <t>Kvantifikování změn mechanických parametrů ULC při samoošetřování</t>
  </si>
  <si>
    <t>Pokročilý počítačový algoritmus citlivostní analýzy mezních stavů ocelových konstrukcí</t>
  </si>
  <si>
    <t>Modelování staveništního provozu s ohledem na hlukový aspekt výstavby</t>
  </si>
  <si>
    <t>Tlačené a ohýbané konstrukční prvky moderních spřažených konstrukcí</t>
  </si>
  <si>
    <t>Studium mikrostruktury a fyzikálně mechanických vlastností cementových kompozitů s organickým plnivem</t>
  </si>
  <si>
    <t>Detekce emisí těkavých organických látek z vybraných stavebních materiálů a ve vnitřním prostředí budov</t>
  </si>
  <si>
    <t>Optimalizace využití energie v době otopné přestávky</t>
  </si>
  <si>
    <t>Analýza rizik vyplývající z ohrožení citlivých objektů při povodních</t>
  </si>
  <si>
    <t>ZKOUŠENÍ VLASTNOSTÍ KOVANÝCH TÁHEL - KLEŠTÍ - ZE SVÁŘKOVÉHO ŽELEZA</t>
  </si>
  <si>
    <t>Testování zařízení a vývoj výpočetního zpracování pro absolutní kalibraci antén GNSS</t>
  </si>
  <si>
    <t>Výpočet kvazigeoidu na území masivu Kralický Sněžník z geodeticko - astronomických měření</t>
  </si>
  <si>
    <t>Modelování a predikce teplot vody drobných vodních toků</t>
  </si>
  <si>
    <t>Vliv okolních podmínek na modul pružnosti betonu</t>
  </si>
  <si>
    <t>Matematické modelování procesů probíhajících v betonu při požáru</t>
  </si>
  <si>
    <t>Problematika návrhu počátečního rovnovážného tvaru membránových konstrukcí (form-finding)</t>
  </si>
  <si>
    <t>ÚČINEK INTENZITY DEŠTĚ NA VODNÍ EROZI V RÁMCI SVAHU NA POZEMCÍCH S PŮDNÍ KRUSTOU NA POVRCHU</t>
  </si>
  <si>
    <t>Příprava směsného cementu s využitím druhotných surovin</t>
  </si>
  <si>
    <t>Vývoj zateplovacího systému s izolačním jádrem z konstrukčního pórobetonu</t>
  </si>
  <si>
    <t>Konstrukční detaily pasivních domů - tepelná izolace z druhotných surovin LCA-TICM, větrané a vegetační opláštění budov</t>
  </si>
  <si>
    <t>VLIV VLHKOSTI CIHELNÉHO ZDIVA NA ÚČINNOST HYDROIZOLAČNÍCH INJEKTÁŽNÍCH SYSTÉMŮ</t>
  </si>
  <si>
    <t>Řízení provozu zásobní funkce soustavy nádrží s použitím optimalizačního modelu</t>
  </si>
  <si>
    <t>Verifikace tenzometrického a geodetického měření při dlouhodobém sledování konstrukce</t>
  </si>
  <si>
    <t>DLOUHODOBÉ MĚŘENÍ TEPELNÉ STABILITY PASIVNÍHO DOMU - SROVNÁNÍ S DYNAMICKOU SIMULACÍ</t>
  </si>
  <si>
    <t>Studium chování cementových betonů při zatížení zvýšenou teplotou</t>
  </si>
  <si>
    <t>Možné kombinace aktivací elektrárenských popílků pro jejich použití do cementových kompozitů</t>
  </si>
  <si>
    <t>Experimentální a numerická analýza nosníků z vrstveného konstrukčního skla namáhaných ohybem s vlivem ztráty příčné a torzní stability</t>
  </si>
  <si>
    <t>Výzkum a tvorba surogačních modelů s využitím experimentů a parametrických CFD simulací</t>
  </si>
  <si>
    <t>Detekce trhlin v cementových kompozitech pomocí 3D digitální korelace obrazu</t>
  </si>
  <si>
    <t>Zpřesnění vyhodnocení zkoušky štípáním klínem pro určení lomových charakteristik kvazikřehkých materiálů</t>
  </si>
  <si>
    <t>PŘIPRAVA DATABÁZE PORUCHOVOSTI PRVKŮ HISTORICKÝCH KROVOVÝCH SOUSTAV</t>
  </si>
  <si>
    <t>Rizikové projekty a jejich podíl na vzniku krize ve stavebním podniku.</t>
  </si>
  <si>
    <t>ČASOVÁ ANALÝZA MOSTU S POSTUPNĚ STAVĚNÝM PŘÍČNÝM ŘEZEM S VYUŽITÍM 3D MODELŮ</t>
  </si>
  <si>
    <t>Automatizace procesu spolehlivostní optimalizace s využitím programu FReET.</t>
  </si>
  <si>
    <t>Studium dynamických jevů probíhajících ve výhybkách metodou Margenau-Hillovy distribuce</t>
  </si>
  <si>
    <t>Vytvoření aplikace pro postižení polí napětí a deformací v kvazikřehkých tělesech a jeho využití v metodách určování lomových charakteristik</t>
  </si>
  <si>
    <t>Průhyby železobetonových desek</t>
  </si>
  <si>
    <t>PŮSOBENÍ MONOSTRENDU V SEDLECH (DEVIATORECH)</t>
  </si>
  <si>
    <t>EXPERIMENTÁLNÍ OVĚŘENÍ VLIVU ZATÍŽENÍ NA TRVANLIVOST VLÁKNOVÝCH KOMPOZITŮ S CEMENTOVOU MATRICÍ</t>
  </si>
  <si>
    <t>Optimalizace návrhu krycích mřížek větracích otvorů u provětrávaných dvouplášťových konstrukcí</t>
  </si>
  <si>
    <t>Rozvoj numerických metod pro statistické a citlivostní analýzy úloh výpočtové mechaniky</t>
  </si>
  <si>
    <t>Rozvoj metody response surface pro řešení spolehlivostních úloh</t>
  </si>
  <si>
    <t>Metodika hodnocení technického stavu distribučních prvků vodovodů</t>
  </si>
  <si>
    <t>Využití metody Imact-echo pro posouzení stavu koroze výztižné oceli u železobetonových konstrukcí</t>
  </si>
  <si>
    <t>Pokročilá analýza signálů akustické emise vznikajících při vzniku trhlin při tvrdnutí alkalicky aktivované strusky</t>
  </si>
  <si>
    <t>Modelování vhodné diskontní míry pro stanovení ekonomické efektivnosti investičních projektů</t>
  </si>
  <si>
    <t>Rozvoj metodiky pro stanovení škod na objektech zasažených povodněmi</t>
  </si>
  <si>
    <t>Analýza vlhkostního kmitu dřevěné stěny v závislosti na kvalitě a způsobu provedení difúzního retardéru</t>
  </si>
  <si>
    <t>Vliv způsobu vysoušení obvodové stěny moderní dřevostavby na fyzikální parametry OSB desek</t>
  </si>
  <si>
    <t>Identifikace tepelných charakteristik stavebních materiálů za vysokých teplot</t>
  </si>
  <si>
    <t>Fuzzy analýza mezních stavů ocelových prutů</t>
  </si>
  <si>
    <t>Sledování bezstykové koleje na mostě</t>
  </si>
  <si>
    <t>Komplexní rekonstrukce panelových domů za využití recyklovaných materiálů a informačního modelu budovy</t>
  </si>
  <si>
    <t>Využití akustické emise z porušování materiálů pro určování charakteristik nelineárních modelů kvazikřehkého lomu</t>
  </si>
  <si>
    <t>Zesilování ocelových prutů pod zatížením</t>
  </si>
  <si>
    <t>Zpřesnění povrchových okrajových podmínek a modelování teplotního a vlhkostního pole zemin</t>
  </si>
  <si>
    <t>Způsoby vyhodnocení spřaženého dřevobetnového nosníku vyztuženého externí FRP výztuží</t>
  </si>
  <si>
    <t>Mezní stav trvanlivosti kompozitů s křehkou matricí</t>
  </si>
  <si>
    <t>Použití pružně plastického modelu pro stanovení stupně bezpečnosti na malé sypané hrázi.</t>
  </si>
  <si>
    <t>Dopravní proud - závislost intenzity a rychlosti</t>
  </si>
  <si>
    <t>Charakteristika zatopení nízkých pravoúhlých přelivů se širokou korunou</t>
  </si>
  <si>
    <t>Analýza režijních nákladů ve vztahu k charakteru stavební zakázky</t>
  </si>
  <si>
    <t>Analýza příčinných faktorů z hlediska tvorby eroze z tání sněhu</t>
  </si>
  <si>
    <t>Monitoring a analýza objemových změn u betonových průmyslových podlah</t>
  </si>
  <si>
    <t>IGA - specifický výzkum 2014</t>
  </si>
  <si>
    <t>Šlezingr Miloslav, prof. Dr. Ing.</t>
  </si>
  <si>
    <t>Dohnálková Božena, Ing., Ph.D.</t>
  </si>
  <si>
    <t>Posouzení možnosti využití  metody Imact-echo pro testování cementových kompozitů degradovaných vysokou teplotou</t>
  </si>
  <si>
    <t xml:space="preserve">Laboratorní sestava pro měření tlakových ztrát potrubí </t>
  </si>
  <si>
    <t xml:space="preserve">Pokročilé vyhodnocení lomových zkoušek malt modifikovaných příměsí pálených jílů </t>
  </si>
  <si>
    <t xml:space="preserve">Únosnost a použitelnost přípojů lokálně zatížených trapézových plechů </t>
  </si>
  <si>
    <t xml:space="preserve">Statistické vyhodnocování trajektorie křižovatkových pohybů. </t>
  </si>
  <si>
    <t xml:space="preserve">Experimentální ověření vlivu kvality provedení kritických detailů na obálce budovy na hodnotu průvzdušnosti </t>
  </si>
  <si>
    <t xml:space="preserve">Analýza transferu energie z obnovitelných zdrojů mezi sousedícími budovami </t>
  </si>
  <si>
    <t xml:space="preserve">Sestavení elektronického glosáře odborných termínů a jejich anglických ekvivalentů </t>
  </si>
  <si>
    <t xml:space="preserve">VYUŽITÍ SATELITNÍCH TECHNOLOGIÍ PŘI SLEDOVÁNÍ GEODYNAMICKÝCH JEVŮ A MAPOVÁNÍ HUSTOTNÍCH NEHOMOGENIT NA ÚZEMÍ  MORAVY. </t>
  </si>
  <si>
    <t xml:space="preserve">Efektivní řízení procesů ve stavebnictví </t>
  </si>
  <si>
    <t>Optimalizace druhů plniv lepidel s ohledem na zvýšení trvanlivosti _x000D_
lepené spáry dřeva_x000D_
Optimalizace druhů plniv lepidel s ohledem na zvýšení trvanlivosti _x000D_
lepené spáry dřeva_x000D_
Optimalizace druhů plniv lepidel s ohledem na zvýšení trvanlivosti _x000D_
lepené spáry dřeva_x000D_
Optimalizace druhů plniv lepidel s ohledem na zvýšení trvanlivosti lepené spáry dřeva</t>
  </si>
  <si>
    <t>Píšťková Veronika, Ing.</t>
  </si>
  <si>
    <t>FAST, FCH</t>
  </si>
  <si>
    <t>Analýza nukleace trhlin a objemových změn u jemnozrnných kompozitů na bázi portladského cementu i alkalicky aktivované strusky</t>
  </si>
  <si>
    <t>Studium vlivu čistírenských technologií na eliminaci škodlivin z vodního ekosystému</t>
  </si>
  <si>
    <t>FAST-S-14-2178</t>
  </si>
  <si>
    <t>FAST-S-14-2343</t>
  </si>
  <si>
    <t>FAST-S-14-2418</t>
  </si>
  <si>
    <t>FAST-S-14-2443</t>
  </si>
  <si>
    <t>FAST-S-14-2454</t>
  </si>
  <si>
    <t>FAST-S-14-2464</t>
  </si>
  <si>
    <t>FAST-S-14-2468</t>
  </si>
  <si>
    <t>FAST-S-14-2477</t>
  </si>
  <si>
    <t>FAST-S-14-2485</t>
  </si>
  <si>
    <t>FAST-S-14-2544</t>
  </si>
  <si>
    <t>Karmazínová Marcela, prof. Ing., CSc.</t>
  </si>
  <si>
    <t>Márová Ivana, prof. RNDr., CSc.</t>
  </si>
  <si>
    <t>Fiala Zdeněk, Ing., Ph.D.</t>
  </si>
  <si>
    <t>... Aby měli lidé k sobě blíž. Umění a architektura jako nástroje budování socialistické kultury.</t>
  </si>
  <si>
    <t>Umění na VUT</t>
  </si>
  <si>
    <t>Korbička Pavel, doc. Mgr.</t>
  </si>
  <si>
    <t>FAST/FCH-J-14-2371</t>
  </si>
  <si>
    <t>FAST/FCH-J-14-2422</t>
  </si>
  <si>
    <t>Pokročilé metody pro klasifikaci mentálních stavů analýzou elektrické mozkové aktivity</t>
  </si>
  <si>
    <t>Lankašová Karolína, Ing.</t>
  </si>
  <si>
    <t>FCH/FSI-J-14-2364</t>
  </si>
  <si>
    <t>Kontaminace  produktů spalování a zplyňování biomasy a odpadů organickými polutanty</t>
  </si>
  <si>
    <t>Špiláček Michal, Ing.</t>
  </si>
  <si>
    <t>FCH/FSI-J-14-2470</t>
  </si>
  <si>
    <t>Sledování procesu stárnutí buněk</t>
  </si>
  <si>
    <t>Čolláková Jana, Ing.</t>
  </si>
  <si>
    <t>FCH/FSI-J-14-2479</t>
  </si>
  <si>
    <t>Výzkum metod pro výrobu porézních částic a měření jejich depozice v dýchacím traktu člověka</t>
  </si>
  <si>
    <t>Bělka Miloslav, Ing.</t>
  </si>
  <si>
    <t>Výzkum pokročilých technologií obrábění pro konkurenceschopné strojírenství</t>
  </si>
  <si>
    <t xml:space="preserve">Celkem mezifakultní projekty </t>
  </si>
  <si>
    <t>Architektury paralelních a vestavěných počítačových systémů</t>
  </si>
  <si>
    <t>Zpracování, rozpoznávání a zobrazování multimediálních a 3D dat</t>
  </si>
  <si>
    <t>Matoušek Petr, Ing., Ph.D.</t>
  </si>
  <si>
    <t>Výzkum pokročilých metod  ICT a jejich aplikace</t>
  </si>
  <si>
    <t>Spolehlivost a bezpečnost v IT</t>
  </si>
  <si>
    <t>Vrba Radimír, prof. Ing., CSc.</t>
  </si>
  <si>
    <t>Pokročilé nanotechnologie a materiály</t>
  </si>
  <si>
    <t>STI</t>
  </si>
  <si>
    <t>mezifakultní 2014</t>
  </si>
  <si>
    <t>Čerpání IGA 2014</t>
  </si>
  <si>
    <t>Čerpání IGA 2014 včetně mezifakultních</t>
  </si>
  <si>
    <t>Provoz IGA 2014 včetně mezifakultních</t>
  </si>
  <si>
    <t>Čolláková Jana, Ing. (Nováková)</t>
  </si>
  <si>
    <t>IGA 2014 v Kč</t>
  </si>
  <si>
    <t xml:space="preserve">Víceleté standardní projekty specifického výzkumu </t>
  </si>
  <si>
    <t>způsobilé náklady celkem za projekt</t>
  </si>
  <si>
    <t>FAST-S-14-2337</t>
  </si>
  <si>
    <t>Studium vlivu různých typů modifikace epoxidového lepidla na odolnost lepeného dřevěného adherendu proti delaminaci</t>
  </si>
  <si>
    <t>Reprezentace řešení dynamických systémů, numerické algoritmy řešení</t>
  </si>
  <si>
    <t>Moderní metody aplikované matematiky pro využití v technických vědách</t>
  </si>
  <si>
    <t>FIT-S-14-2297</t>
  </si>
  <si>
    <t>FIT-S-14-2299</t>
  </si>
  <si>
    <t>Výzkum pokročilých metod ICT a jejich aplikace</t>
  </si>
  <si>
    <t>Výzkum elektronických komunikačních a informačních systémů</t>
  </si>
  <si>
    <t>FIT-S-14-2486</t>
  </si>
  <si>
    <t>FIT-S-14-2506</t>
  </si>
  <si>
    <t>STI-S-14-2523</t>
  </si>
  <si>
    <t>FEKT-S-14-2211</t>
  </si>
  <si>
    <t>FSI-S-14-2507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</si>
</sst>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name val="Arial"/>
      <family val="2"/>
      <charset val="238"/>
    </font>
    <font>
      <b/>
      <sz val="18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u/>
      <sz val="12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DF"/>
        <bgColor indexed="64"/>
      </patternFill>
    </fill>
    <fill>
      <patternFill patternType="solid">
        <fgColor rgb="FFFFFFF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0" fillId="0" borderId="1" xfId="0" applyNumberFormat="1" applyFill="1" applyBorder="1"/>
    <xf numFmtId="0" fontId="2" fillId="2" borderId="1" xfId="0" applyFont="1" applyFill="1" applyBorder="1" applyAlignment="1">
      <alignment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4" fillId="2" borderId="1" xfId="0" applyFont="1" applyFill="1" applyBorder="1"/>
    <xf numFmtId="0" fontId="1" fillId="4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2" fillId="0" borderId="0" xfId="0" applyNumberFormat="1" applyFont="1"/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0" fillId="0" borderId="4" xfId="0" applyBorder="1"/>
    <xf numFmtId="0" fontId="0" fillId="0" borderId="0" xfId="0" applyFill="1" applyBorder="1"/>
    <xf numFmtId="0" fontId="2" fillId="0" borderId="0" xfId="0" applyFont="1" applyBorder="1"/>
    <xf numFmtId="4" fontId="0" fillId="0" borderId="1" xfId="0" applyNumberFormat="1" applyBorder="1" applyAlignment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2" fillId="2" borderId="5" xfId="0" applyFont="1" applyFill="1" applyBorder="1" applyAlignment="1">
      <alignment vertical="top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3" fillId="0" borderId="0" xfId="0" applyFont="1" applyBorder="1"/>
    <xf numFmtId="0" fontId="2" fillId="2" borderId="9" xfId="0" applyFont="1" applyFill="1" applyBorder="1" applyAlignment="1">
      <alignment vertical="top"/>
    </xf>
    <xf numFmtId="0" fontId="2" fillId="2" borderId="8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2" fillId="0" borderId="10" xfId="0" applyFont="1" applyFill="1" applyBorder="1"/>
    <xf numFmtId="0" fontId="2" fillId="0" borderId="4" xfId="0" applyFont="1" applyBorder="1"/>
    <xf numFmtId="0" fontId="0" fillId="0" borderId="0" xfId="0" applyFill="1"/>
    <xf numFmtId="0" fontId="7" fillId="0" borderId="0" xfId="0" applyFont="1" applyFill="1" applyBorder="1"/>
    <xf numFmtId="4" fontId="0" fillId="0" borderId="1" xfId="0" applyNumberForma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/>
    <xf numFmtId="4" fontId="2" fillId="5" borderId="1" xfId="0" applyNumberFormat="1" applyFont="1" applyFill="1" applyBorder="1"/>
    <xf numFmtId="4" fontId="2" fillId="5" borderId="6" xfId="0" applyNumberFormat="1" applyFont="1" applyFill="1" applyBorder="1" applyAlignment="1"/>
    <xf numFmtId="164" fontId="4" fillId="5" borderId="1" xfId="0" applyNumberFormat="1" applyFont="1" applyFill="1" applyBorder="1"/>
    <xf numFmtId="0" fontId="9" fillId="0" borderId="0" xfId="2" applyFont="1" applyAlignment="1">
      <alignment horizontal="center"/>
    </xf>
    <xf numFmtId="0" fontId="2" fillId="0" borderId="12" xfId="2" applyFont="1" applyBorder="1"/>
    <xf numFmtId="0" fontId="2" fillId="0" borderId="13" xfId="2" applyFont="1" applyBorder="1" applyAlignment="1">
      <alignment horizontal="center"/>
    </xf>
    <xf numFmtId="0" fontId="6" fillId="0" borderId="14" xfId="0" applyFont="1" applyBorder="1"/>
    <xf numFmtId="0" fontId="1" fillId="0" borderId="15" xfId="2" applyBorder="1"/>
    <xf numFmtId="3" fontId="1" fillId="0" borderId="16" xfId="2" applyNumberFormat="1" applyBorder="1"/>
    <xf numFmtId="0" fontId="1" fillId="0" borderId="18" xfId="2" applyBorder="1"/>
    <xf numFmtId="3" fontId="1" fillId="0" borderId="1" xfId="2" applyNumberFormat="1" applyBorder="1"/>
    <xf numFmtId="0" fontId="1" fillId="0" borderId="20" xfId="2" applyBorder="1"/>
    <xf numFmtId="3" fontId="1" fillId="0" borderId="4" xfId="2" applyNumberFormat="1" applyBorder="1"/>
    <xf numFmtId="3" fontId="0" fillId="0" borderId="21" xfId="0" applyNumberFormat="1" applyBorder="1"/>
    <xf numFmtId="0" fontId="1" fillId="0" borderId="22" xfId="2" applyBorder="1"/>
    <xf numFmtId="3" fontId="1" fillId="0" borderId="23" xfId="2" applyNumberFormat="1" applyBorder="1"/>
    <xf numFmtId="3" fontId="0" fillId="0" borderId="24" xfId="0" applyNumberFormat="1" applyBorder="1"/>
    <xf numFmtId="0" fontId="2" fillId="0" borderId="25" xfId="2" applyFont="1" applyBorder="1"/>
    <xf numFmtId="3" fontId="2" fillId="0" borderId="26" xfId="2" applyNumberFormat="1" applyFont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0" fontId="2" fillId="0" borderId="1" xfId="0" applyFont="1" applyBorder="1"/>
    <xf numFmtId="0" fontId="1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2" fillId="6" borderId="1" xfId="0" applyFont="1" applyFill="1" applyBorder="1"/>
    <xf numFmtId="4" fontId="12" fillId="6" borderId="1" xfId="0" applyNumberFormat="1" applyFont="1" applyFill="1" applyBorder="1" applyAlignment="1">
      <alignment horizontal="right"/>
    </xf>
    <xf numFmtId="4" fontId="1" fillId="6" borderId="1" xfId="1" applyNumberFormat="1" applyFont="1" applyFill="1" applyBorder="1"/>
    <xf numFmtId="4" fontId="12" fillId="6" borderId="1" xfId="0" applyNumberFormat="1" applyFont="1" applyFill="1" applyBorder="1"/>
    <xf numFmtId="0" fontId="1" fillId="6" borderId="1" xfId="0" applyFont="1" applyFill="1" applyBorder="1"/>
    <xf numFmtId="4" fontId="5" fillId="6" borderId="1" xfId="0" applyNumberFormat="1" applyFont="1" applyFill="1" applyBorder="1"/>
    <xf numFmtId="4" fontId="5" fillId="6" borderId="1" xfId="1" applyNumberFormat="1" applyFont="1" applyFill="1" applyBorder="1"/>
    <xf numFmtId="0" fontId="13" fillId="0" borderId="1" xfId="0" applyFont="1" applyBorder="1"/>
    <xf numFmtId="4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Fill="1" applyBorder="1"/>
    <xf numFmtId="3" fontId="0" fillId="0" borderId="0" xfId="0" applyNumberFormat="1" applyAlignment="1">
      <alignment vertical="top"/>
    </xf>
    <xf numFmtId="0" fontId="1" fillId="0" borderId="0" xfId="0" applyFont="1" applyFill="1" applyBorder="1"/>
    <xf numFmtId="4" fontId="0" fillId="0" borderId="1" xfId="0" applyNumberFormat="1" applyFill="1" applyBorder="1" applyAlignment="1"/>
    <xf numFmtId="0" fontId="2" fillId="7" borderId="5" xfId="0" applyFont="1" applyFill="1" applyBorder="1" applyAlignment="1">
      <alignment vertical="top"/>
    </xf>
    <xf numFmtId="4" fontId="2" fillId="7" borderId="11" xfId="0" applyNumberFormat="1" applyFont="1" applyFill="1" applyBorder="1"/>
    <xf numFmtId="0" fontId="2" fillId="0" borderId="0" xfId="2" applyFont="1" applyFill="1" applyBorder="1" applyAlignment="1">
      <alignment horizontal="center"/>
    </xf>
    <xf numFmtId="3" fontId="0" fillId="0" borderId="0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4" fontId="2" fillId="7" borderId="1" xfId="0" applyNumberFormat="1" applyFont="1" applyFill="1" applyBorder="1" applyAlignment="1">
      <alignment vertical="top"/>
    </xf>
    <xf numFmtId="4" fontId="16" fillId="5" borderId="1" xfId="0" applyNumberFormat="1" applyFont="1" applyFill="1" applyBorder="1"/>
    <xf numFmtId="4" fontId="15" fillId="5" borderId="5" xfId="0" applyNumberFormat="1" applyFont="1" applyFill="1" applyBorder="1"/>
    <xf numFmtId="4" fontId="16" fillId="5" borderId="5" xfId="0" applyNumberFormat="1" applyFont="1" applyFill="1" applyBorder="1"/>
    <xf numFmtId="14" fontId="0" fillId="0" borderId="1" xfId="0" applyNumberFormat="1" applyFill="1" applyBorder="1"/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4" fontId="0" fillId="0" borderId="0" xfId="0" applyNumberFormat="1" applyBorder="1"/>
    <xf numFmtId="4" fontId="15" fillId="5" borderId="1" xfId="0" applyNumberFormat="1" applyFont="1" applyFill="1" applyBorder="1"/>
    <xf numFmtId="3" fontId="0" fillId="0" borderId="17" xfId="0" applyNumberFormat="1" applyBorder="1"/>
    <xf numFmtId="3" fontId="0" fillId="0" borderId="19" xfId="0" applyNumberFormat="1" applyBorder="1"/>
    <xf numFmtId="3" fontId="1" fillId="0" borderId="19" xfId="0" applyNumberFormat="1" applyFont="1" applyBorder="1"/>
    <xf numFmtId="3" fontId="14" fillId="0" borderId="27" xfId="0" applyNumberFormat="1" applyFont="1" applyBorder="1"/>
    <xf numFmtId="3" fontId="1" fillId="0" borderId="1" xfId="2" applyNumberFormat="1" applyFont="1" applyBorder="1"/>
    <xf numFmtId="3" fontId="1" fillId="0" borderId="4" xfId="2" applyNumberFormat="1" applyFont="1" applyBorder="1"/>
    <xf numFmtId="3" fontId="1" fillId="0" borderId="21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1" fontId="19" fillId="8" borderId="1" xfId="0" applyNumberFormat="1" applyFont="1" applyFill="1" applyBorder="1"/>
    <xf numFmtId="1" fontId="19" fillId="0" borderId="1" xfId="0" applyNumberFormat="1" applyFont="1" applyFill="1" applyBorder="1"/>
    <xf numFmtId="1" fontId="19" fillId="9" borderId="1" xfId="0" applyNumberFormat="1" applyFont="1" applyFill="1" applyBorder="1"/>
    <xf numFmtId="49" fontId="20" fillId="0" borderId="1" xfId="0" applyNumberFormat="1" applyFont="1" applyFill="1" applyBorder="1"/>
    <xf numFmtId="0" fontId="0" fillId="0" borderId="1" xfId="0" applyFill="1" applyBorder="1"/>
    <xf numFmtId="49" fontId="19" fillId="0" borderId="4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right"/>
    </xf>
    <xf numFmtId="1" fontId="19" fillId="0" borderId="4" xfId="0" applyNumberFormat="1" applyFont="1" applyFill="1" applyBorder="1" applyAlignment="1">
      <alignment horizontal="right"/>
    </xf>
    <xf numFmtId="1" fontId="19" fillId="0" borderId="4" xfId="0" applyNumberFormat="1" applyFont="1" applyFill="1" applyBorder="1"/>
    <xf numFmtId="0" fontId="22" fillId="0" borderId="1" xfId="0" applyFont="1" applyBorder="1"/>
    <xf numFmtId="49" fontId="19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/>
    <xf numFmtId="0" fontId="1" fillId="0" borderId="1" xfId="0" applyFont="1" applyFill="1" applyBorder="1"/>
    <xf numFmtId="0" fontId="8" fillId="0" borderId="0" xfId="2" applyFont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" fontId="13" fillId="0" borderId="6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6" borderId="1" xfId="0" applyFont="1" applyFill="1" applyBorder="1" applyAlignment="1">
      <alignment horizontal="left"/>
    </xf>
    <xf numFmtId="4" fontId="12" fillId="6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4" fontId="12" fillId="6" borderId="6" xfId="0" applyNumberFormat="1" applyFont="1" applyFill="1" applyBorder="1" applyAlignment="1">
      <alignment horizontal="center"/>
    </xf>
    <xf numFmtId="4" fontId="12" fillId="6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center"/>
    </xf>
    <xf numFmtId="4" fontId="1" fillId="6" borderId="1" xfId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49" fontId="20" fillId="0" borderId="1" xfId="0" applyNumberFormat="1" applyFont="1" applyFill="1" applyBorder="1" applyAlignment="1">
      <alignment horizontal="left"/>
    </xf>
    <xf numFmtId="49" fontId="20" fillId="0" borderId="1" xfId="0" applyNumberFormat="1" applyFont="1" applyFill="1" applyBorder="1" applyAlignment="1"/>
    <xf numFmtId="0" fontId="21" fillId="0" borderId="4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right"/>
    </xf>
    <xf numFmtId="49" fontId="19" fillId="0" borderId="4" xfId="0" applyNumberFormat="1" applyFont="1" applyFill="1" applyBorder="1" applyAlignment="1">
      <alignment horizontal="left"/>
    </xf>
    <xf numFmtId="49" fontId="19" fillId="0" borderId="5" xfId="0" applyNumberFormat="1" applyFont="1" applyFill="1" applyBorder="1" applyAlignment="1">
      <alignment horizontal="left"/>
    </xf>
    <xf numFmtId="1" fontId="19" fillId="0" borderId="4" xfId="0" applyNumberFormat="1" applyFont="1" applyFill="1" applyBorder="1" applyAlignment="1">
      <alignment horizontal="right"/>
    </xf>
    <xf numFmtId="1" fontId="19" fillId="0" borderId="5" xfId="0" applyNumberFormat="1" applyFont="1" applyFill="1" applyBorder="1" applyAlignment="1">
      <alignment horizontal="right"/>
    </xf>
    <xf numFmtId="49" fontId="20" fillId="0" borderId="4" xfId="0" applyNumberFormat="1" applyFont="1" applyFill="1" applyBorder="1" applyAlignment="1">
      <alignment horizontal="left"/>
    </xf>
    <xf numFmtId="49" fontId="20" fillId="0" borderId="5" xfId="0" applyNumberFormat="1" applyFont="1" applyFill="1" applyBorder="1" applyAlignment="1">
      <alignment horizontal="left"/>
    </xf>
    <xf numFmtId="49" fontId="20" fillId="0" borderId="4" xfId="0" applyNumberFormat="1" applyFont="1" applyFill="1" applyBorder="1" applyAlignment="1"/>
    <xf numFmtId="49" fontId="20" fillId="0" borderId="5" xfId="0" applyNumberFormat="1" applyFont="1" applyFill="1" applyBorder="1" applyAlignment="1"/>
    <xf numFmtId="49" fontId="19" fillId="0" borderId="4" xfId="0" applyNumberFormat="1" applyFont="1" applyFill="1" applyBorder="1" applyAlignment="1">
      <alignment wrapText="1"/>
    </xf>
    <xf numFmtId="49" fontId="19" fillId="0" borderId="5" xfId="0" applyNumberFormat="1" applyFont="1" applyFill="1" applyBorder="1" applyAlignment="1">
      <alignment wrapText="1"/>
    </xf>
    <xf numFmtId="0" fontId="17" fillId="0" borderId="0" xfId="0" applyFont="1" applyAlignment="1">
      <alignment horizontal="center"/>
    </xf>
    <xf numFmtId="49" fontId="19" fillId="0" borderId="4" xfId="0" applyNumberFormat="1" applyFont="1" applyFill="1" applyBorder="1" applyAlignment="1"/>
    <xf numFmtId="49" fontId="19" fillId="0" borderId="5" xfId="0" applyNumberFormat="1" applyFont="1" applyFill="1" applyBorder="1" applyAlignment="1"/>
    <xf numFmtId="4" fontId="15" fillId="5" borderId="6" xfId="0" applyNumberFormat="1" applyFont="1" applyFill="1" applyBorder="1" applyAlignment="1"/>
    <xf numFmtId="4" fontId="15" fillId="5" borderId="1" xfId="0" applyNumberFormat="1" applyFont="1" applyFill="1" applyBorder="1" applyAlignment="1">
      <alignment vertical="top"/>
    </xf>
    <xf numFmtId="4" fontId="15" fillId="5" borderId="11" xfId="0" applyNumberFormat="1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opLeftCell="A109" workbookViewId="0">
      <selection activeCell="E136" sqref="E136"/>
    </sheetView>
  </sheetViews>
  <sheetFormatPr defaultRowHeight="12.75" customHeight="1" x14ac:dyDescent="0.2"/>
  <cols>
    <col min="1" max="1" width="9.140625" style="7"/>
    <col min="2" max="2" width="11.140625" style="7" customWidth="1"/>
    <col min="3" max="3" width="39" style="7" customWidth="1"/>
    <col min="4" max="4" width="71" style="8" customWidth="1"/>
    <col min="5" max="5" width="12.7109375" style="10" customWidth="1"/>
    <col min="6" max="6" width="26.42578125" style="7" customWidth="1"/>
    <col min="7" max="7" width="20.28515625" style="7" customWidth="1"/>
    <col min="8" max="8" width="16" style="7" customWidth="1"/>
    <col min="9" max="9" width="15.5703125" style="7" customWidth="1"/>
    <col min="10" max="10" width="10.7109375" style="7" customWidth="1"/>
    <col min="11" max="11" width="10.5703125" style="7" customWidth="1"/>
    <col min="12" max="12" width="11.7109375" style="7" bestFit="1" customWidth="1"/>
    <col min="13" max="16384" width="9.140625" style="7"/>
  </cols>
  <sheetData>
    <row r="1" spans="1:12" ht="12.75" customHeight="1" x14ac:dyDescent="0.2">
      <c r="A1" s="6" t="s">
        <v>441</v>
      </c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53" t="s">
        <v>87</v>
      </c>
    </row>
    <row r="3" spans="1:12" ht="12.75" customHeight="1" x14ac:dyDescent="0.2">
      <c r="A3" s="111" t="s">
        <v>4</v>
      </c>
      <c r="B3" s="2" t="s">
        <v>47</v>
      </c>
      <c r="C3" s="2" t="s">
        <v>72</v>
      </c>
      <c r="D3" s="2" t="s">
        <v>83</v>
      </c>
      <c r="E3" s="2">
        <v>100000</v>
      </c>
      <c r="F3" s="2">
        <v>6</v>
      </c>
      <c r="G3" s="2">
        <v>3</v>
      </c>
      <c r="H3" s="12">
        <f>SUM(I3+L3)</f>
        <v>30000</v>
      </c>
      <c r="I3" s="2">
        <v>19000</v>
      </c>
      <c r="J3" s="13">
        <f>SUM(100*I3/H3)</f>
        <v>63.333333333333336</v>
      </c>
      <c r="K3" s="110">
        <v>42004</v>
      </c>
      <c r="L3" s="2">
        <v>11000</v>
      </c>
    </row>
    <row r="4" spans="1:12" ht="12.75" customHeight="1" x14ac:dyDescent="0.2">
      <c r="A4" s="111" t="s">
        <v>4</v>
      </c>
      <c r="B4" s="2" t="s">
        <v>47</v>
      </c>
      <c r="C4" s="2" t="s">
        <v>73</v>
      </c>
      <c r="D4" s="2" t="s">
        <v>84</v>
      </c>
      <c r="E4" s="2">
        <v>250513</v>
      </c>
      <c r="F4" s="2">
        <v>4</v>
      </c>
      <c r="G4" s="2">
        <v>2</v>
      </c>
      <c r="H4" s="12">
        <f t="shared" ref="H4:H66" si="0">SUM(I4+L4)</f>
        <v>150000</v>
      </c>
      <c r="I4" s="2">
        <v>90000</v>
      </c>
      <c r="J4" s="13">
        <f t="shared" ref="J4:J66" si="1">SUM(100*I4/H4)</f>
        <v>60</v>
      </c>
      <c r="K4" s="110">
        <v>42004</v>
      </c>
      <c r="L4" s="2">
        <v>60000</v>
      </c>
    </row>
    <row r="5" spans="1:12" ht="12.75" customHeight="1" x14ac:dyDescent="0.2">
      <c r="A5" s="111" t="s">
        <v>4</v>
      </c>
      <c r="B5" s="2" t="s">
        <v>47</v>
      </c>
      <c r="C5" s="2" t="s">
        <v>48</v>
      </c>
      <c r="D5" s="2" t="s">
        <v>85</v>
      </c>
      <c r="E5" s="2">
        <v>85000</v>
      </c>
      <c r="F5" s="2">
        <v>3</v>
      </c>
      <c r="G5" s="2">
        <v>2</v>
      </c>
      <c r="H5" s="12">
        <f t="shared" si="0"/>
        <v>300</v>
      </c>
      <c r="I5" s="2">
        <v>200</v>
      </c>
      <c r="J5" s="13">
        <f t="shared" si="1"/>
        <v>66.666666666666671</v>
      </c>
      <c r="K5" s="110">
        <v>42004</v>
      </c>
      <c r="L5" s="2">
        <v>100</v>
      </c>
    </row>
    <row r="6" spans="1:12" ht="12.75" customHeight="1" x14ac:dyDescent="0.2">
      <c r="A6" s="111" t="s">
        <v>4</v>
      </c>
      <c r="B6" s="2" t="s">
        <v>47</v>
      </c>
      <c r="C6" s="2" t="s">
        <v>81</v>
      </c>
      <c r="D6" s="2" t="s">
        <v>86</v>
      </c>
      <c r="E6" s="2">
        <v>333200</v>
      </c>
      <c r="F6" s="2">
        <v>4</v>
      </c>
      <c r="G6" s="2">
        <v>2</v>
      </c>
      <c r="H6" s="12">
        <f t="shared" si="0"/>
        <v>150000</v>
      </c>
      <c r="I6" s="2">
        <v>90000</v>
      </c>
      <c r="J6" s="13">
        <f t="shared" si="1"/>
        <v>60</v>
      </c>
      <c r="K6" s="110">
        <v>42004</v>
      </c>
      <c r="L6" s="2">
        <v>60000</v>
      </c>
    </row>
    <row r="7" spans="1:12" ht="12.75" customHeight="1" x14ac:dyDescent="0.2">
      <c r="A7" s="111" t="s">
        <v>4</v>
      </c>
      <c r="B7" s="2" t="s">
        <v>47</v>
      </c>
      <c r="C7" s="2" t="s">
        <v>442</v>
      </c>
      <c r="D7" s="2" t="s">
        <v>117</v>
      </c>
      <c r="E7" s="2">
        <v>117300</v>
      </c>
      <c r="F7" s="2">
        <v>4</v>
      </c>
      <c r="G7" s="2">
        <v>2</v>
      </c>
      <c r="H7" s="12">
        <f t="shared" si="0"/>
        <v>65000</v>
      </c>
      <c r="I7" s="2">
        <v>40000</v>
      </c>
      <c r="J7" s="13">
        <f t="shared" si="1"/>
        <v>61.53846153846154</v>
      </c>
      <c r="K7" s="110">
        <v>42004</v>
      </c>
      <c r="L7" s="2">
        <v>25000</v>
      </c>
    </row>
    <row r="8" spans="1:12" ht="12.75" customHeight="1" x14ac:dyDescent="0.2">
      <c r="A8" s="111" t="s">
        <v>4</v>
      </c>
      <c r="B8" s="2" t="s">
        <v>47</v>
      </c>
      <c r="C8" s="2" t="s">
        <v>178</v>
      </c>
      <c r="D8" s="2" t="s">
        <v>118</v>
      </c>
      <c r="E8" s="2">
        <v>150000</v>
      </c>
      <c r="F8" s="2">
        <v>5</v>
      </c>
      <c r="G8" s="2">
        <v>3</v>
      </c>
      <c r="H8" s="12">
        <f t="shared" si="0"/>
        <v>82000</v>
      </c>
      <c r="I8" s="2">
        <v>50000</v>
      </c>
      <c r="J8" s="13">
        <f t="shared" si="1"/>
        <v>60.975609756097562</v>
      </c>
      <c r="K8" s="110">
        <v>42004</v>
      </c>
      <c r="L8" s="2">
        <v>32000</v>
      </c>
    </row>
    <row r="9" spans="1:12" ht="12.75" customHeight="1" x14ac:dyDescent="0.2">
      <c r="A9" s="111" t="s">
        <v>4</v>
      </c>
      <c r="B9" s="2" t="s">
        <v>47</v>
      </c>
      <c r="C9" s="2" t="s">
        <v>127</v>
      </c>
      <c r="D9" s="2" t="s">
        <v>126</v>
      </c>
      <c r="E9" s="2">
        <v>150000</v>
      </c>
      <c r="F9" s="2">
        <v>4</v>
      </c>
      <c r="G9" s="2">
        <v>2</v>
      </c>
      <c r="H9" s="12">
        <f t="shared" si="0"/>
        <v>68000</v>
      </c>
      <c r="I9" s="2">
        <v>40900</v>
      </c>
      <c r="J9" s="13">
        <f t="shared" si="1"/>
        <v>60.147058823529413</v>
      </c>
      <c r="K9" s="110">
        <v>42004</v>
      </c>
      <c r="L9" s="2">
        <v>27100</v>
      </c>
    </row>
    <row r="10" spans="1:12" ht="12.75" customHeight="1" x14ac:dyDescent="0.2">
      <c r="A10" s="111" t="s">
        <v>4</v>
      </c>
      <c r="B10" s="2" t="s">
        <v>47</v>
      </c>
      <c r="C10" s="2" t="s">
        <v>61</v>
      </c>
      <c r="D10" s="2" t="s">
        <v>134</v>
      </c>
      <c r="E10" s="2">
        <v>200000</v>
      </c>
      <c r="F10" s="2">
        <v>6</v>
      </c>
      <c r="G10" s="2">
        <v>4</v>
      </c>
      <c r="H10" s="12">
        <f t="shared" si="0"/>
        <v>85000</v>
      </c>
      <c r="I10" s="2">
        <v>60000</v>
      </c>
      <c r="J10" s="13">
        <f t="shared" si="1"/>
        <v>70.588235294117652</v>
      </c>
      <c r="K10" s="110">
        <v>42004</v>
      </c>
      <c r="L10" s="2">
        <v>25000</v>
      </c>
    </row>
    <row r="11" spans="1:12" ht="12.75" customHeight="1" x14ac:dyDescent="0.2">
      <c r="A11" s="111" t="s">
        <v>4</v>
      </c>
      <c r="B11" s="2" t="s">
        <v>47</v>
      </c>
      <c r="C11" s="2" t="s">
        <v>136</v>
      </c>
      <c r="D11" s="2" t="s">
        <v>135</v>
      </c>
      <c r="E11" s="2">
        <v>90000</v>
      </c>
      <c r="F11" s="2">
        <v>6</v>
      </c>
      <c r="G11" s="2">
        <v>3</v>
      </c>
      <c r="H11" s="12">
        <f t="shared" si="0"/>
        <v>66600</v>
      </c>
      <c r="I11" s="2">
        <v>40200</v>
      </c>
      <c r="J11" s="13">
        <f t="shared" si="1"/>
        <v>60.36036036036036</v>
      </c>
      <c r="K11" s="110">
        <v>42004</v>
      </c>
      <c r="L11" s="2">
        <v>26400</v>
      </c>
    </row>
    <row r="12" spans="1:12" ht="12.75" customHeight="1" x14ac:dyDescent="0.2">
      <c r="A12" s="111" t="s">
        <v>4</v>
      </c>
      <c r="B12" s="2" t="s">
        <v>47</v>
      </c>
      <c r="C12" s="2" t="s">
        <v>141</v>
      </c>
      <c r="D12" s="2" t="s">
        <v>140</v>
      </c>
      <c r="E12" s="2">
        <v>140000</v>
      </c>
      <c r="F12" s="2">
        <v>5</v>
      </c>
      <c r="G12" s="2">
        <v>3</v>
      </c>
      <c r="H12" s="12">
        <f t="shared" si="0"/>
        <v>65000</v>
      </c>
      <c r="I12" s="2">
        <v>39100</v>
      </c>
      <c r="J12" s="13">
        <f t="shared" si="1"/>
        <v>60.153846153846153</v>
      </c>
      <c r="K12" s="110">
        <v>42004</v>
      </c>
      <c r="L12" s="2">
        <v>25900</v>
      </c>
    </row>
    <row r="13" spans="1:12" ht="12.75" customHeight="1" x14ac:dyDescent="0.2">
      <c r="A13" s="111" t="s">
        <v>4</v>
      </c>
      <c r="B13" s="2" t="s">
        <v>47</v>
      </c>
      <c r="C13" s="2" t="s">
        <v>6</v>
      </c>
      <c r="D13" s="2" t="s">
        <v>148</v>
      </c>
      <c r="E13" s="2">
        <v>200000</v>
      </c>
      <c r="F13" s="2">
        <v>6</v>
      </c>
      <c r="G13" s="2">
        <v>3</v>
      </c>
      <c r="H13" s="12">
        <f t="shared" si="0"/>
        <v>95000</v>
      </c>
      <c r="I13" s="2">
        <v>57000</v>
      </c>
      <c r="J13" s="13">
        <f t="shared" si="1"/>
        <v>60</v>
      </c>
      <c r="K13" s="110">
        <v>42004</v>
      </c>
      <c r="L13" s="2">
        <v>38000</v>
      </c>
    </row>
    <row r="14" spans="1:12" ht="12.75" customHeight="1" x14ac:dyDescent="0.2">
      <c r="A14" s="111" t="s">
        <v>4</v>
      </c>
      <c r="B14" s="2" t="s">
        <v>47</v>
      </c>
      <c r="C14" s="2" t="s">
        <v>155</v>
      </c>
      <c r="D14" s="2" t="s">
        <v>154</v>
      </c>
      <c r="E14" s="2">
        <v>157320</v>
      </c>
      <c r="F14" s="2">
        <v>5</v>
      </c>
      <c r="G14" s="2">
        <v>3</v>
      </c>
      <c r="H14" s="12">
        <f t="shared" si="0"/>
        <v>62500</v>
      </c>
      <c r="I14" s="2">
        <v>37500</v>
      </c>
      <c r="J14" s="13">
        <f t="shared" si="1"/>
        <v>60</v>
      </c>
      <c r="K14" s="110">
        <v>42004</v>
      </c>
      <c r="L14" s="2">
        <v>25000</v>
      </c>
    </row>
    <row r="15" spans="1:12" ht="12.75" customHeight="1" x14ac:dyDescent="0.2">
      <c r="A15" s="111" t="s">
        <v>4</v>
      </c>
      <c r="B15" s="2" t="s">
        <v>47</v>
      </c>
      <c r="C15" s="2" t="s">
        <v>70</v>
      </c>
      <c r="D15" s="2" t="s">
        <v>158</v>
      </c>
      <c r="E15" s="2">
        <v>199272</v>
      </c>
      <c r="F15" s="2">
        <v>4</v>
      </c>
      <c r="G15" s="2">
        <v>2</v>
      </c>
      <c r="H15" s="12">
        <f t="shared" si="0"/>
        <v>66400</v>
      </c>
      <c r="I15" s="2">
        <v>40000</v>
      </c>
      <c r="J15" s="13">
        <f t="shared" si="1"/>
        <v>60.24096385542169</v>
      </c>
      <c r="K15" s="110">
        <v>42004</v>
      </c>
      <c r="L15" s="2">
        <v>26400</v>
      </c>
    </row>
    <row r="16" spans="1:12" ht="12.75" customHeight="1" x14ac:dyDescent="0.2">
      <c r="A16" s="111" t="s">
        <v>4</v>
      </c>
      <c r="B16" s="2" t="s">
        <v>47</v>
      </c>
      <c r="C16" s="2" t="s">
        <v>443</v>
      </c>
      <c r="D16" s="2" t="s">
        <v>159</v>
      </c>
      <c r="E16" s="2">
        <v>180000</v>
      </c>
      <c r="F16" s="2">
        <v>4</v>
      </c>
      <c r="G16" s="2">
        <v>2</v>
      </c>
      <c r="H16" s="12">
        <f t="shared" si="0"/>
        <v>77000</v>
      </c>
      <c r="I16" s="2">
        <v>48000</v>
      </c>
      <c r="J16" s="13">
        <f t="shared" si="1"/>
        <v>62.337662337662337</v>
      </c>
      <c r="K16" s="110">
        <v>42004</v>
      </c>
      <c r="L16" s="2">
        <v>29000</v>
      </c>
    </row>
    <row r="17" spans="1:12" ht="12.75" customHeight="1" x14ac:dyDescent="0.2">
      <c r="A17" s="111" t="s">
        <v>4</v>
      </c>
      <c r="B17" s="2" t="s">
        <v>47</v>
      </c>
      <c r="C17" s="2" t="s">
        <v>167</v>
      </c>
      <c r="D17" s="2" t="s">
        <v>166</v>
      </c>
      <c r="E17" s="2">
        <v>90000</v>
      </c>
      <c r="F17" s="2">
        <v>4</v>
      </c>
      <c r="G17" s="2">
        <v>2</v>
      </c>
      <c r="H17" s="12">
        <f t="shared" si="0"/>
        <v>40000</v>
      </c>
      <c r="I17" s="2">
        <v>24000</v>
      </c>
      <c r="J17" s="13">
        <f t="shared" si="1"/>
        <v>60</v>
      </c>
      <c r="K17" s="110">
        <v>42004</v>
      </c>
      <c r="L17" s="2">
        <v>16000</v>
      </c>
    </row>
    <row r="18" spans="1:12" ht="12.75" customHeight="1" x14ac:dyDescent="0.2">
      <c r="A18" s="112" t="s">
        <v>4</v>
      </c>
      <c r="B18" s="2" t="s">
        <v>50</v>
      </c>
      <c r="C18" s="2" t="s">
        <v>334</v>
      </c>
      <c r="D18" s="2" t="s">
        <v>420</v>
      </c>
      <c r="E18" s="2">
        <v>170000</v>
      </c>
      <c r="F18" s="2">
        <v>3</v>
      </c>
      <c r="G18" s="2">
        <v>2</v>
      </c>
      <c r="H18" s="12">
        <f t="shared" si="0"/>
        <v>108000</v>
      </c>
      <c r="I18" s="2">
        <v>65000</v>
      </c>
      <c r="J18" s="13">
        <f t="shared" si="1"/>
        <v>60.185185185185183</v>
      </c>
      <c r="K18" s="110">
        <v>42004</v>
      </c>
      <c r="L18" s="2">
        <v>43000</v>
      </c>
    </row>
    <row r="19" spans="1:12" ht="12.75" customHeight="1" x14ac:dyDescent="0.2">
      <c r="A19" s="111" t="s">
        <v>4</v>
      </c>
      <c r="B19" s="2" t="s">
        <v>50</v>
      </c>
      <c r="C19" s="2" t="s">
        <v>333</v>
      </c>
      <c r="D19" s="2" t="s">
        <v>444</v>
      </c>
      <c r="E19" s="2">
        <v>165000</v>
      </c>
      <c r="F19" s="2">
        <v>3</v>
      </c>
      <c r="G19" s="2">
        <v>2</v>
      </c>
      <c r="H19" s="12">
        <f t="shared" si="0"/>
        <v>108000</v>
      </c>
      <c r="I19" s="2">
        <v>65000</v>
      </c>
      <c r="J19" s="13">
        <f t="shared" si="1"/>
        <v>60.185185185185183</v>
      </c>
      <c r="K19" s="110">
        <v>42004</v>
      </c>
      <c r="L19" s="2">
        <v>43000</v>
      </c>
    </row>
    <row r="20" spans="1:12" ht="12.75" customHeight="1" x14ac:dyDescent="0.2">
      <c r="A20" s="111" t="s">
        <v>4</v>
      </c>
      <c r="B20" s="2" t="s">
        <v>50</v>
      </c>
      <c r="C20" s="2" t="s">
        <v>131</v>
      </c>
      <c r="D20" s="2" t="s">
        <v>439</v>
      </c>
      <c r="E20" s="2">
        <v>175000</v>
      </c>
      <c r="F20" s="2">
        <v>2</v>
      </c>
      <c r="G20" s="2">
        <v>1</v>
      </c>
      <c r="H20" s="12">
        <f t="shared" si="0"/>
        <v>55000</v>
      </c>
      <c r="I20" s="2">
        <v>45000</v>
      </c>
      <c r="J20" s="13">
        <f t="shared" si="1"/>
        <v>81.818181818181813</v>
      </c>
      <c r="K20" s="110">
        <v>42004</v>
      </c>
      <c r="L20" s="2">
        <v>10000</v>
      </c>
    </row>
    <row r="21" spans="1:12" ht="12.75" customHeight="1" x14ac:dyDescent="0.2">
      <c r="A21" s="111" t="s">
        <v>4</v>
      </c>
      <c r="B21" s="2" t="s">
        <v>50</v>
      </c>
      <c r="C21" s="2" t="s">
        <v>293</v>
      </c>
      <c r="D21" s="2" t="s">
        <v>356</v>
      </c>
      <c r="E21" s="2">
        <v>170000</v>
      </c>
      <c r="F21" s="2">
        <v>2</v>
      </c>
      <c r="G21" s="2">
        <v>1</v>
      </c>
      <c r="H21" s="12">
        <f t="shared" si="0"/>
        <v>100000</v>
      </c>
      <c r="I21" s="2">
        <v>70000</v>
      </c>
      <c r="J21" s="13">
        <f t="shared" si="1"/>
        <v>70</v>
      </c>
      <c r="K21" s="110">
        <v>42004</v>
      </c>
      <c r="L21" s="2">
        <v>30000</v>
      </c>
    </row>
    <row r="22" spans="1:12" ht="12.75" customHeight="1" x14ac:dyDescent="0.2">
      <c r="A22" s="111" t="s">
        <v>4</v>
      </c>
      <c r="B22" s="2" t="s">
        <v>50</v>
      </c>
      <c r="C22" s="2" t="s">
        <v>128</v>
      </c>
      <c r="D22" s="2" t="s">
        <v>348</v>
      </c>
      <c r="E22" s="2">
        <v>160000</v>
      </c>
      <c r="F22" s="2">
        <v>3</v>
      </c>
      <c r="G22" s="2">
        <v>2</v>
      </c>
      <c r="H22" s="12">
        <f t="shared" si="0"/>
        <v>56000</v>
      </c>
      <c r="I22" s="2">
        <v>46000</v>
      </c>
      <c r="J22" s="13">
        <f t="shared" si="1"/>
        <v>82.142857142857139</v>
      </c>
      <c r="K22" s="110">
        <v>42004</v>
      </c>
      <c r="L22" s="2">
        <v>10000</v>
      </c>
    </row>
    <row r="23" spans="1:12" s="9" customFormat="1" ht="12.75" customHeight="1" x14ac:dyDescent="0.2">
      <c r="A23" s="111" t="s">
        <v>4</v>
      </c>
      <c r="B23" s="2" t="s">
        <v>50</v>
      </c>
      <c r="C23" s="2" t="s">
        <v>345</v>
      </c>
      <c r="D23" s="2" t="s">
        <v>435</v>
      </c>
      <c r="E23" s="2">
        <v>175000</v>
      </c>
      <c r="F23" s="2">
        <v>3</v>
      </c>
      <c r="G23" s="2">
        <v>2</v>
      </c>
      <c r="H23" s="12">
        <f t="shared" si="0"/>
        <v>60000</v>
      </c>
      <c r="I23" s="2">
        <v>46000</v>
      </c>
      <c r="J23" s="13">
        <f t="shared" si="1"/>
        <v>76.666666666666671</v>
      </c>
      <c r="K23" s="110">
        <v>42004</v>
      </c>
      <c r="L23" s="2">
        <v>14000</v>
      </c>
    </row>
    <row r="24" spans="1:12" s="25" customFormat="1" ht="12.75" customHeight="1" x14ac:dyDescent="0.2">
      <c r="A24" s="113" t="s">
        <v>4</v>
      </c>
      <c r="B24" s="2" t="s">
        <v>50</v>
      </c>
      <c r="C24" s="2" t="s">
        <v>132</v>
      </c>
      <c r="D24" s="2" t="s">
        <v>393</v>
      </c>
      <c r="E24" s="2">
        <v>173913</v>
      </c>
      <c r="F24" s="2">
        <v>2</v>
      </c>
      <c r="G24" s="2">
        <v>1</v>
      </c>
      <c r="H24" s="12">
        <f t="shared" si="0"/>
        <v>50000</v>
      </c>
      <c r="I24" s="2">
        <v>40000</v>
      </c>
      <c r="J24" s="32">
        <f t="shared" si="1"/>
        <v>80</v>
      </c>
      <c r="K24" s="110">
        <v>42004</v>
      </c>
      <c r="L24" s="2">
        <v>10000</v>
      </c>
    </row>
    <row r="25" spans="1:12" ht="12.75" customHeight="1" x14ac:dyDescent="0.2">
      <c r="A25" s="111" t="s">
        <v>4</v>
      </c>
      <c r="B25" s="2" t="s">
        <v>50</v>
      </c>
      <c r="C25" s="2" t="s">
        <v>305</v>
      </c>
      <c r="D25" s="2" t="s">
        <v>374</v>
      </c>
      <c r="E25" s="2">
        <v>129229</v>
      </c>
      <c r="F25" s="2">
        <v>6</v>
      </c>
      <c r="G25" s="2">
        <v>3</v>
      </c>
      <c r="H25" s="12">
        <f t="shared" si="0"/>
        <v>30200</v>
      </c>
      <c r="I25" s="2">
        <v>21000</v>
      </c>
      <c r="J25" s="13">
        <f t="shared" si="1"/>
        <v>69.536423841059602</v>
      </c>
      <c r="K25" s="110">
        <v>42004</v>
      </c>
      <c r="L25" s="2">
        <v>9200</v>
      </c>
    </row>
    <row r="26" spans="1:12" ht="12.75" customHeight="1" x14ac:dyDescent="0.2">
      <c r="A26" s="111" t="s">
        <v>4</v>
      </c>
      <c r="B26" s="2" t="s">
        <v>50</v>
      </c>
      <c r="C26" s="2" t="s">
        <v>116</v>
      </c>
      <c r="D26" s="2" t="s">
        <v>419</v>
      </c>
      <c r="E26" s="2">
        <v>180000</v>
      </c>
      <c r="F26" s="2">
        <v>2</v>
      </c>
      <c r="G26" s="2">
        <v>1</v>
      </c>
      <c r="H26" s="12">
        <f t="shared" si="0"/>
        <v>60000</v>
      </c>
      <c r="I26" s="2">
        <v>50000</v>
      </c>
      <c r="J26" s="13">
        <f t="shared" si="1"/>
        <v>83.333333333333329</v>
      </c>
      <c r="K26" s="110">
        <v>42004</v>
      </c>
      <c r="L26" s="2">
        <v>10000</v>
      </c>
    </row>
    <row r="27" spans="1:12" ht="12.75" customHeight="1" x14ac:dyDescent="0.2">
      <c r="A27" s="112" t="s">
        <v>4</v>
      </c>
      <c r="B27" s="2" t="s">
        <v>50</v>
      </c>
      <c r="C27" s="2" t="s">
        <v>124</v>
      </c>
      <c r="D27" s="2" t="s">
        <v>377</v>
      </c>
      <c r="E27" s="2">
        <v>170000</v>
      </c>
      <c r="F27" s="2">
        <v>2</v>
      </c>
      <c r="G27" s="2">
        <v>1</v>
      </c>
      <c r="H27" s="12">
        <f t="shared" si="0"/>
        <v>77000</v>
      </c>
      <c r="I27" s="2">
        <v>47000</v>
      </c>
      <c r="J27" s="13">
        <f t="shared" si="1"/>
        <v>61.038961038961041</v>
      </c>
      <c r="K27" s="110">
        <v>42004</v>
      </c>
      <c r="L27" s="2">
        <v>30000</v>
      </c>
    </row>
    <row r="28" spans="1:12" ht="12.75" customHeight="1" x14ac:dyDescent="0.2">
      <c r="A28" s="111" t="s">
        <v>4</v>
      </c>
      <c r="B28" s="2" t="s">
        <v>50</v>
      </c>
      <c r="C28" s="2" t="s">
        <v>133</v>
      </c>
      <c r="D28" s="2" t="s">
        <v>432</v>
      </c>
      <c r="E28" s="2">
        <v>75512</v>
      </c>
      <c r="F28" s="2">
        <v>2</v>
      </c>
      <c r="G28" s="2">
        <v>1</v>
      </c>
      <c r="H28" s="12">
        <f t="shared" si="0"/>
        <v>12775.6</v>
      </c>
      <c r="I28" s="2">
        <v>11775.6</v>
      </c>
      <c r="J28" s="13">
        <f t="shared" si="1"/>
        <v>92.172578978678104</v>
      </c>
      <c r="K28" s="110">
        <v>42004</v>
      </c>
      <c r="L28" s="2">
        <v>1000</v>
      </c>
    </row>
    <row r="29" spans="1:12" s="25" customFormat="1" ht="12.75" customHeight="1" x14ac:dyDescent="0.2">
      <c r="A29" s="113" t="s">
        <v>4</v>
      </c>
      <c r="B29" s="2" t="s">
        <v>50</v>
      </c>
      <c r="C29" s="2" t="s">
        <v>310</v>
      </c>
      <c r="D29" s="2" t="s">
        <v>385</v>
      </c>
      <c r="E29" s="2">
        <v>175000</v>
      </c>
      <c r="F29" s="2">
        <v>3</v>
      </c>
      <c r="G29" s="2">
        <v>2</v>
      </c>
      <c r="H29" s="12">
        <f t="shared" si="0"/>
        <v>60500</v>
      </c>
      <c r="I29" s="2">
        <v>47000</v>
      </c>
      <c r="J29" s="32">
        <f t="shared" si="1"/>
        <v>77.685950413223139</v>
      </c>
      <c r="K29" s="110">
        <v>42004</v>
      </c>
      <c r="L29" s="2">
        <v>13500</v>
      </c>
    </row>
    <row r="30" spans="1:12" ht="12.75" customHeight="1" x14ac:dyDescent="0.2">
      <c r="A30" s="111" t="s">
        <v>4</v>
      </c>
      <c r="B30" s="2" t="s">
        <v>50</v>
      </c>
      <c r="C30" s="2" t="s">
        <v>330</v>
      </c>
      <c r="D30" s="2" t="s">
        <v>416</v>
      </c>
      <c r="E30" s="2">
        <v>143000</v>
      </c>
      <c r="F30" s="2">
        <v>3</v>
      </c>
      <c r="G30" s="2">
        <v>2</v>
      </c>
      <c r="H30" s="12">
        <f t="shared" si="0"/>
        <v>40000</v>
      </c>
      <c r="I30" s="2">
        <v>35000</v>
      </c>
      <c r="J30" s="13">
        <f t="shared" si="1"/>
        <v>87.5</v>
      </c>
      <c r="K30" s="110">
        <v>42004</v>
      </c>
      <c r="L30" s="2">
        <v>5000</v>
      </c>
    </row>
    <row r="31" spans="1:12" s="9" customFormat="1" ht="12.75" customHeight="1" x14ac:dyDescent="0.2">
      <c r="A31" s="111" t="s">
        <v>4</v>
      </c>
      <c r="B31" s="2" t="s">
        <v>50</v>
      </c>
      <c r="C31" s="2" t="s">
        <v>149</v>
      </c>
      <c r="D31" s="2" t="s">
        <v>351</v>
      </c>
      <c r="E31" s="2">
        <v>83000</v>
      </c>
      <c r="F31" s="2">
        <v>3</v>
      </c>
      <c r="G31" s="2">
        <v>2</v>
      </c>
      <c r="H31" s="12">
        <f t="shared" si="0"/>
        <v>32000</v>
      </c>
      <c r="I31" s="2">
        <v>24000</v>
      </c>
      <c r="J31" s="13">
        <f t="shared" si="1"/>
        <v>75</v>
      </c>
      <c r="K31" s="110">
        <v>42004</v>
      </c>
      <c r="L31" s="2">
        <v>8000</v>
      </c>
    </row>
    <row r="32" spans="1:12" s="9" customFormat="1" ht="12.75" customHeight="1" x14ac:dyDescent="0.2">
      <c r="A32" s="111" t="s">
        <v>4</v>
      </c>
      <c r="B32" s="2" t="s">
        <v>50</v>
      </c>
      <c r="C32" s="2" t="s">
        <v>331</v>
      </c>
      <c r="D32" s="2" t="s">
        <v>417</v>
      </c>
      <c r="E32" s="2">
        <v>170000</v>
      </c>
      <c r="F32" s="2">
        <v>2</v>
      </c>
      <c r="G32" s="2">
        <v>1</v>
      </c>
      <c r="H32" s="12">
        <f t="shared" si="0"/>
        <v>96600</v>
      </c>
      <c r="I32" s="2">
        <v>58000</v>
      </c>
      <c r="J32" s="13">
        <f t="shared" si="1"/>
        <v>60.041407867494826</v>
      </c>
      <c r="K32" s="110">
        <v>42004</v>
      </c>
      <c r="L32" s="2">
        <v>38600</v>
      </c>
    </row>
    <row r="33" spans="1:12" ht="12.75" customHeight="1" x14ac:dyDescent="0.2">
      <c r="A33" s="111" t="s">
        <v>4</v>
      </c>
      <c r="B33" s="2" t="s">
        <v>50</v>
      </c>
      <c r="C33" s="2" t="s">
        <v>343</v>
      </c>
      <c r="D33" s="2" t="s">
        <v>431</v>
      </c>
      <c r="E33" s="2">
        <v>126000</v>
      </c>
      <c r="F33" s="2">
        <v>3</v>
      </c>
      <c r="G33" s="2">
        <v>2</v>
      </c>
      <c r="H33" s="12">
        <f t="shared" si="0"/>
        <v>64000</v>
      </c>
      <c r="I33" s="2">
        <v>58000</v>
      </c>
      <c r="J33" s="13">
        <f t="shared" si="1"/>
        <v>90.625</v>
      </c>
      <c r="K33" s="110">
        <v>42004</v>
      </c>
      <c r="L33" s="2">
        <v>6000</v>
      </c>
    </row>
    <row r="34" spans="1:12" ht="12.75" customHeight="1" x14ac:dyDescent="0.2">
      <c r="A34" s="111" t="s">
        <v>4</v>
      </c>
      <c r="B34" s="2" t="s">
        <v>50</v>
      </c>
      <c r="C34" s="2" t="s">
        <v>313</v>
      </c>
      <c r="D34" s="2" t="s">
        <v>392</v>
      </c>
      <c r="E34" s="2">
        <v>150000</v>
      </c>
      <c r="F34" s="2">
        <v>2</v>
      </c>
      <c r="G34" s="2">
        <v>1</v>
      </c>
      <c r="H34" s="12">
        <f t="shared" si="0"/>
        <v>75000</v>
      </c>
      <c r="I34" s="2">
        <v>45000</v>
      </c>
      <c r="J34" s="13">
        <f t="shared" si="1"/>
        <v>60</v>
      </c>
      <c r="K34" s="110">
        <v>42004</v>
      </c>
      <c r="L34" s="2">
        <v>30000</v>
      </c>
    </row>
    <row r="35" spans="1:12" ht="12.75" customHeight="1" x14ac:dyDescent="0.2">
      <c r="A35" s="111" t="s">
        <v>4</v>
      </c>
      <c r="B35" s="2" t="s">
        <v>50</v>
      </c>
      <c r="C35" s="2" t="s">
        <v>123</v>
      </c>
      <c r="D35" s="2" t="s">
        <v>369</v>
      </c>
      <c r="E35" s="2">
        <v>70000</v>
      </c>
      <c r="F35" s="2">
        <v>3</v>
      </c>
      <c r="G35" s="2">
        <v>2</v>
      </c>
      <c r="H35" s="12">
        <f t="shared" si="0"/>
        <v>39000</v>
      </c>
      <c r="I35" s="2">
        <v>36000</v>
      </c>
      <c r="J35" s="13">
        <f t="shared" si="1"/>
        <v>92.307692307692307</v>
      </c>
      <c r="K35" s="110">
        <v>42004</v>
      </c>
      <c r="L35" s="2">
        <v>3000</v>
      </c>
    </row>
    <row r="36" spans="1:12" ht="12.75" customHeight="1" x14ac:dyDescent="0.2">
      <c r="A36" s="111" t="s">
        <v>4</v>
      </c>
      <c r="B36" s="2" t="s">
        <v>50</v>
      </c>
      <c r="C36" s="2" t="s">
        <v>71</v>
      </c>
      <c r="D36" s="2" t="s">
        <v>412</v>
      </c>
      <c r="E36" s="2">
        <v>165000</v>
      </c>
      <c r="F36" s="2">
        <v>3</v>
      </c>
      <c r="G36" s="2">
        <v>2</v>
      </c>
      <c r="H36" s="12">
        <f t="shared" si="0"/>
        <v>80000</v>
      </c>
      <c r="I36" s="2">
        <v>65000</v>
      </c>
      <c r="J36" s="13">
        <f t="shared" si="1"/>
        <v>81.25</v>
      </c>
      <c r="K36" s="110">
        <v>42004</v>
      </c>
      <c r="L36" s="2">
        <v>15000</v>
      </c>
    </row>
    <row r="37" spans="1:12" ht="12.75" customHeight="1" x14ac:dyDescent="0.2">
      <c r="A37" s="111" t="s">
        <v>4</v>
      </c>
      <c r="B37" s="2" t="s">
        <v>50</v>
      </c>
      <c r="C37" s="2" t="s">
        <v>302</v>
      </c>
      <c r="D37" s="2" t="s">
        <v>368</v>
      </c>
      <c r="E37" s="2">
        <v>120000</v>
      </c>
      <c r="F37" s="2">
        <v>2</v>
      </c>
      <c r="G37" s="2">
        <v>1</v>
      </c>
      <c r="H37" s="12">
        <f t="shared" si="0"/>
        <v>59000</v>
      </c>
      <c r="I37" s="2">
        <v>45000</v>
      </c>
      <c r="J37" s="13">
        <f t="shared" si="1"/>
        <v>76.271186440677965</v>
      </c>
      <c r="K37" s="110">
        <v>42004</v>
      </c>
      <c r="L37" s="2">
        <v>14000</v>
      </c>
    </row>
    <row r="38" spans="1:12" ht="12.75" customHeight="1" x14ac:dyDescent="0.2">
      <c r="A38" s="111" t="s">
        <v>4</v>
      </c>
      <c r="B38" s="2" t="s">
        <v>50</v>
      </c>
      <c r="C38" s="2" t="s">
        <v>76</v>
      </c>
      <c r="D38" s="2" t="s">
        <v>436</v>
      </c>
      <c r="E38" s="2">
        <v>99189</v>
      </c>
      <c r="F38" s="2">
        <v>2</v>
      </c>
      <c r="G38" s="2">
        <v>1</v>
      </c>
      <c r="H38" s="12">
        <f t="shared" si="0"/>
        <v>33426</v>
      </c>
      <c r="I38" s="2">
        <v>22000</v>
      </c>
      <c r="J38" s="13">
        <f t="shared" si="1"/>
        <v>65.817028660324297</v>
      </c>
      <c r="K38" s="110">
        <v>42004</v>
      </c>
      <c r="L38" s="2">
        <v>11426</v>
      </c>
    </row>
    <row r="39" spans="1:12" ht="12.75" customHeight="1" x14ac:dyDescent="0.2">
      <c r="A39" s="112" t="s">
        <v>4</v>
      </c>
      <c r="B39" s="2" t="s">
        <v>50</v>
      </c>
      <c r="C39" s="2" t="s">
        <v>306</v>
      </c>
      <c r="D39" s="2" t="s">
        <v>376</v>
      </c>
      <c r="E39" s="2">
        <v>94000</v>
      </c>
      <c r="F39" s="2">
        <v>3</v>
      </c>
      <c r="G39" s="2">
        <v>2</v>
      </c>
      <c r="H39" s="12">
        <f t="shared" si="0"/>
        <v>31000</v>
      </c>
      <c r="I39" s="2">
        <v>30000</v>
      </c>
      <c r="J39" s="13">
        <f t="shared" si="1"/>
        <v>96.774193548387103</v>
      </c>
      <c r="K39" s="110">
        <v>42004</v>
      </c>
      <c r="L39" s="2">
        <v>1000</v>
      </c>
    </row>
    <row r="40" spans="1:12" ht="12.75" customHeight="1" x14ac:dyDescent="0.2">
      <c r="A40" s="111" t="s">
        <v>4</v>
      </c>
      <c r="B40" s="2" t="s">
        <v>50</v>
      </c>
      <c r="C40" s="2" t="s">
        <v>161</v>
      </c>
      <c r="D40" s="2" t="s">
        <v>391</v>
      </c>
      <c r="E40" s="2">
        <v>125036</v>
      </c>
      <c r="F40" s="2">
        <v>3</v>
      </c>
      <c r="G40" s="2">
        <v>2</v>
      </c>
      <c r="H40" s="12">
        <f t="shared" si="0"/>
        <v>66000</v>
      </c>
      <c r="I40" s="2">
        <v>60000</v>
      </c>
      <c r="J40" s="13">
        <f t="shared" si="1"/>
        <v>90.909090909090907</v>
      </c>
      <c r="K40" s="110">
        <v>42004</v>
      </c>
      <c r="L40" s="2">
        <v>6000</v>
      </c>
    </row>
    <row r="41" spans="1:12" s="9" customFormat="1" ht="12.75" customHeight="1" x14ac:dyDescent="0.2">
      <c r="A41" s="111" t="s">
        <v>4</v>
      </c>
      <c r="B41" s="2" t="s">
        <v>50</v>
      </c>
      <c r="C41" s="2" t="s">
        <v>342</v>
      </c>
      <c r="D41" s="2" t="s">
        <v>429</v>
      </c>
      <c r="E41" s="2">
        <v>106360</v>
      </c>
      <c r="F41" s="2">
        <v>3</v>
      </c>
      <c r="G41" s="2">
        <v>2</v>
      </c>
      <c r="H41" s="12">
        <f t="shared" si="0"/>
        <v>11000</v>
      </c>
      <c r="I41" s="2">
        <v>10000</v>
      </c>
      <c r="J41" s="13">
        <f t="shared" si="1"/>
        <v>90.909090909090907</v>
      </c>
      <c r="K41" s="110">
        <v>42004</v>
      </c>
      <c r="L41" s="2">
        <v>1000</v>
      </c>
    </row>
    <row r="42" spans="1:12" ht="12.75" customHeight="1" x14ac:dyDescent="0.2">
      <c r="A42" s="111" t="s">
        <v>4</v>
      </c>
      <c r="B42" s="2" t="s">
        <v>50</v>
      </c>
      <c r="C42" s="2" t="s">
        <v>332</v>
      </c>
      <c r="D42" s="2" t="s">
        <v>418</v>
      </c>
      <c r="E42" s="2">
        <v>140000</v>
      </c>
      <c r="F42" s="2">
        <v>2</v>
      </c>
      <c r="G42" s="2">
        <v>1</v>
      </c>
      <c r="H42" s="12">
        <f t="shared" si="0"/>
        <v>75000</v>
      </c>
      <c r="I42" s="2">
        <v>45000</v>
      </c>
      <c r="J42" s="13">
        <f t="shared" si="1"/>
        <v>60</v>
      </c>
      <c r="K42" s="110">
        <v>42004</v>
      </c>
      <c r="L42" s="2">
        <v>30000</v>
      </c>
    </row>
    <row r="43" spans="1:12" ht="12.75" customHeight="1" x14ac:dyDescent="0.2">
      <c r="A43" s="111" t="s">
        <v>4</v>
      </c>
      <c r="B43" s="2" t="s">
        <v>50</v>
      </c>
      <c r="C43" s="2" t="s">
        <v>289</v>
      </c>
      <c r="D43" s="2" t="s">
        <v>445</v>
      </c>
      <c r="E43" s="2">
        <v>119500</v>
      </c>
      <c r="F43" s="2">
        <v>2</v>
      </c>
      <c r="G43" s="2">
        <v>1</v>
      </c>
      <c r="H43" s="12">
        <f t="shared" si="0"/>
        <v>24400</v>
      </c>
      <c r="I43" s="2">
        <v>20000</v>
      </c>
      <c r="J43" s="13">
        <f t="shared" si="1"/>
        <v>81.967213114754102</v>
      </c>
      <c r="K43" s="110">
        <v>42004</v>
      </c>
      <c r="L43" s="2">
        <v>4400</v>
      </c>
    </row>
    <row r="44" spans="1:12" ht="12.75" customHeight="1" x14ac:dyDescent="0.2">
      <c r="A44" s="111" t="s">
        <v>4</v>
      </c>
      <c r="B44" s="2" t="s">
        <v>50</v>
      </c>
      <c r="C44" s="2" t="s">
        <v>80</v>
      </c>
      <c r="D44" s="2" t="s">
        <v>403</v>
      </c>
      <c r="E44" s="2">
        <v>85000</v>
      </c>
      <c r="F44" s="2">
        <v>3</v>
      </c>
      <c r="G44" s="2">
        <v>2</v>
      </c>
      <c r="H44" s="12">
        <f t="shared" si="0"/>
        <v>24000</v>
      </c>
      <c r="I44" s="2">
        <v>18000</v>
      </c>
      <c r="J44" s="13">
        <f t="shared" si="1"/>
        <v>75</v>
      </c>
      <c r="K44" s="110">
        <v>42004</v>
      </c>
      <c r="L44" s="2">
        <v>6000</v>
      </c>
    </row>
    <row r="45" spans="1:12" s="9" customFormat="1" ht="12.75" customHeight="1" x14ac:dyDescent="0.2">
      <c r="A45" s="111" t="s">
        <v>4</v>
      </c>
      <c r="B45" s="2" t="s">
        <v>50</v>
      </c>
      <c r="C45" s="2" t="s">
        <v>312</v>
      </c>
      <c r="D45" s="2" t="s">
        <v>388</v>
      </c>
      <c r="E45" s="2">
        <v>75000</v>
      </c>
      <c r="F45" s="2">
        <v>2</v>
      </c>
      <c r="G45" s="2">
        <v>2</v>
      </c>
      <c r="H45" s="12">
        <f t="shared" si="0"/>
        <v>36000</v>
      </c>
      <c r="I45" s="2">
        <v>36000</v>
      </c>
      <c r="J45" s="13">
        <f t="shared" si="1"/>
        <v>100</v>
      </c>
      <c r="K45" s="110">
        <v>42004</v>
      </c>
      <c r="L45" s="2">
        <v>0</v>
      </c>
    </row>
    <row r="46" spans="1:12" ht="12.75" customHeight="1" x14ac:dyDescent="0.2">
      <c r="A46" s="112" t="s">
        <v>4</v>
      </c>
      <c r="B46" s="2" t="s">
        <v>50</v>
      </c>
      <c r="C46" s="2" t="s">
        <v>324</v>
      </c>
      <c r="D46" s="2" t="s">
        <v>409</v>
      </c>
      <c r="E46" s="2">
        <v>98250</v>
      </c>
      <c r="F46" s="2">
        <v>2</v>
      </c>
      <c r="G46" s="2">
        <v>1</v>
      </c>
      <c r="H46" s="12">
        <f t="shared" si="0"/>
        <v>48705</v>
      </c>
      <c r="I46" s="2">
        <v>30705</v>
      </c>
      <c r="J46" s="13">
        <f t="shared" si="1"/>
        <v>63.042808746535265</v>
      </c>
      <c r="K46" s="110">
        <v>42004</v>
      </c>
      <c r="L46" s="2">
        <v>18000</v>
      </c>
    </row>
    <row r="47" spans="1:12" ht="12.75" customHeight="1" x14ac:dyDescent="0.2">
      <c r="A47" s="111" t="s">
        <v>4</v>
      </c>
      <c r="B47" s="2" t="s">
        <v>50</v>
      </c>
      <c r="C47" s="2" t="s">
        <v>130</v>
      </c>
      <c r="D47" s="2" t="s">
        <v>349</v>
      </c>
      <c r="E47" s="2">
        <v>130000</v>
      </c>
      <c r="F47" s="2">
        <v>3</v>
      </c>
      <c r="G47" s="2">
        <v>2</v>
      </c>
      <c r="H47" s="12">
        <f t="shared" si="0"/>
        <v>58500</v>
      </c>
      <c r="I47" s="2">
        <v>47500</v>
      </c>
      <c r="J47" s="13">
        <f t="shared" si="1"/>
        <v>81.196581196581192</v>
      </c>
      <c r="K47" s="110">
        <v>42004</v>
      </c>
      <c r="L47" s="2">
        <v>11000</v>
      </c>
    </row>
    <row r="48" spans="1:12" ht="12.75" customHeight="1" x14ac:dyDescent="0.2">
      <c r="A48" s="111" t="s">
        <v>4</v>
      </c>
      <c r="B48" s="2" t="s">
        <v>50</v>
      </c>
      <c r="C48" s="2" t="s">
        <v>137</v>
      </c>
      <c r="D48" s="2" t="s">
        <v>446</v>
      </c>
      <c r="E48" s="2">
        <v>130000</v>
      </c>
      <c r="F48" s="2">
        <v>6</v>
      </c>
      <c r="G48" s="2">
        <v>3</v>
      </c>
      <c r="H48" s="12">
        <f t="shared" si="0"/>
        <v>80200</v>
      </c>
      <c r="I48" s="2">
        <v>49200</v>
      </c>
      <c r="J48" s="13">
        <f t="shared" si="1"/>
        <v>61.34663341645885</v>
      </c>
      <c r="K48" s="110">
        <v>42004</v>
      </c>
      <c r="L48" s="2">
        <v>31000</v>
      </c>
    </row>
    <row r="49" spans="1:19" ht="12.75" customHeight="1" x14ac:dyDescent="0.2">
      <c r="A49" s="111" t="s">
        <v>4</v>
      </c>
      <c r="B49" s="2" t="s">
        <v>50</v>
      </c>
      <c r="C49" s="2" t="s">
        <v>327</v>
      </c>
      <c r="D49" s="2" t="s">
        <v>413</v>
      </c>
      <c r="E49" s="2">
        <v>124528</v>
      </c>
      <c r="F49" s="2">
        <v>3</v>
      </c>
      <c r="G49" s="2">
        <v>2</v>
      </c>
      <c r="H49" s="12">
        <f t="shared" si="0"/>
        <v>46000</v>
      </c>
      <c r="I49" s="2">
        <v>28000</v>
      </c>
      <c r="J49" s="13">
        <f t="shared" si="1"/>
        <v>60.869565217391305</v>
      </c>
      <c r="K49" s="110">
        <v>42004</v>
      </c>
      <c r="L49" s="2">
        <v>18000</v>
      </c>
    </row>
    <row r="50" spans="1:19" ht="12.75" customHeight="1" x14ac:dyDescent="0.2">
      <c r="A50" s="111" t="s">
        <v>4</v>
      </c>
      <c r="B50" s="2" t="s">
        <v>50</v>
      </c>
      <c r="C50" s="2" t="s">
        <v>122</v>
      </c>
      <c r="D50" s="2" t="s">
        <v>427</v>
      </c>
      <c r="E50" s="2">
        <v>120000</v>
      </c>
      <c r="F50" s="2">
        <v>2</v>
      </c>
      <c r="G50" s="2">
        <v>1</v>
      </c>
      <c r="H50" s="12">
        <f t="shared" si="0"/>
        <v>48800</v>
      </c>
      <c r="I50" s="2">
        <v>33800</v>
      </c>
      <c r="J50" s="13">
        <f t="shared" si="1"/>
        <v>69.26229508196721</v>
      </c>
      <c r="K50" s="110">
        <v>42004</v>
      </c>
      <c r="L50" s="2">
        <v>15000</v>
      </c>
    </row>
    <row r="51" spans="1:19" s="9" customFormat="1" ht="12.75" customHeight="1" x14ac:dyDescent="0.2">
      <c r="A51" s="112" t="s">
        <v>4</v>
      </c>
      <c r="B51" s="2" t="s">
        <v>50</v>
      </c>
      <c r="C51" s="2" t="s">
        <v>288</v>
      </c>
      <c r="D51" s="2" t="s">
        <v>350</v>
      </c>
      <c r="E51" s="2">
        <v>61000</v>
      </c>
      <c r="F51" s="2">
        <v>2</v>
      </c>
      <c r="G51" s="2">
        <v>2</v>
      </c>
      <c r="H51" s="12">
        <f t="shared" si="0"/>
        <v>31000</v>
      </c>
      <c r="I51" s="2">
        <v>31000</v>
      </c>
      <c r="J51" s="13">
        <f t="shared" si="1"/>
        <v>100</v>
      </c>
      <c r="K51" s="110">
        <v>42004</v>
      </c>
      <c r="L51" s="2">
        <v>0</v>
      </c>
    </row>
    <row r="52" spans="1:19" ht="12.75" customHeight="1" x14ac:dyDescent="0.2">
      <c r="A52" s="111" t="s">
        <v>4</v>
      </c>
      <c r="B52" s="2" t="s">
        <v>50</v>
      </c>
      <c r="C52" s="2" t="s">
        <v>78</v>
      </c>
      <c r="D52" s="2" t="s">
        <v>375</v>
      </c>
      <c r="E52" s="2">
        <v>94000</v>
      </c>
      <c r="F52" s="2">
        <v>2</v>
      </c>
      <c r="G52" s="2">
        <v>1</v>
      </c>
      <c r="H52" s="12">
        <f t="shared" si="0"/>
        <v>56700</v>
      </c>
      <c r="I52" s="2">
        <v>44700</v>
      </c>
      <c r="J52" s="13">
        <f t="shared" si="1"/>
        <v>78.835978835978835</v>
      </c>
      <c r="K52" s="110">
        <v>42004</v>
      </c>
      <c r="L52" s="2">
        <v>12000</v>
      </c>
    </row>
    <row r="53" spans="1:19" ht="12.75" customHeight="1" x14ac:dyDescent="0.2">
      <c r="A53" s="111" t="s">
        <v>4</v>
      </c>
      <c r="B53" s="2" t="s">
        <v>50</v>
      </c>
      <c r="C53" s="2" t="s">
        <v>138</v>
      </c>
      <c r="D53" s="2" t="s">
        <v>424</v>
      </c>
      <c r="E53" s="2">
        <v>85000</v>
      </c>
      <c r="F53" s="2">
        <v>3</v>
      </c>
      <c r="G53" s="2">
        <v>2</v>
      </c>
      <c r="H53" s="12">
        <f t="shared" si="0"/>
        <v>17900</v>
      </c>
      <c r="I53" s="2">
        <v>17400</v>
      </c>
      <c r="J53" s="13">
        <f t="shared" si="1"/>
        <v>97.206703910614522</v>
      </c>
      <c r="K53" s="110">
        <v>42004</v>
      </c>
      <c r="L53" s="2">
        <v>500</v>
      </c>
    </row>
    <row r="54" spans="1:19" ht="12.75" customHeight="1" x14ac:dyDescent="0.2">
      <c r="A54" s="111" t="s">
        <v>4</v>
      </c>
      <c r="B54" s="2" t="s">
        <v>50</v>
      </c>
      <c r="C54" s="2" t="s">
        <v>319</v>
      </c>
      <c r="D54" s="2" t="s">
        <v>401</v>
      </c>
      <c r="E54" s="2">
        <v>150000</v>
      </c>
      <c r="F54" s="2">
        <v>2</v>
      </c>
      <c r="G54" s="2">
        <v>1</v>
      </c>
      <c r="H54" s="12">
        <f t="shared" si="0"/>
        <v>47500</v>
      </c>
      <c r="I54" s="2">
        <v>37500</v>
      </c>
      <c r="J54" s="13">
        <f t="shared" si="1"/>
        <v>78.94736842105263</v>
      </c>
      <c r="K54" s="110">
        <v>42004</v>
      </c>
      <c r="L54" s="2">
        <v>10000</v>
      </c>
    </row>
    <row r="55" spans="1:19" ht="12.75" customHeight="1" x14ac:dyDescent="0.2">
      <c r="A55" s="111" t="s">
        <v>4</v>
      </c>
      <c r="B55" s="2" t="s">
        <v>50</v>
      </c>
      <c r="C55" s="2" t="s">
        <v>299</v>
      </c>
      <c r="D55" s="2" t="s">
        <v>363</v>
      </c>
      <c r="E55" s="2">
        <v>150000</v>
      </c>
      <c r="F55" s="2">
        <v>2</v>
      </c>
      <c r="G55" s="2">
        <v>1</v>
      </c>
      <c r="H55" s="12">
        <f t="shared" si="0"/>
        <v>40000</v>
      </c>
      <c r="I55" s="2">
        <v>30000</v>
      </c>
      <c r="J55" s="13">
        <f t="shared" si="1"/>
        <v>75</v>
      </c>
      <c r="K55" s="110">
        <v>42004</v>
      </c>
      <c r="L55" s="2">
        <v>10000</v>
      </c>
    </row>
    <row r="56" spans="1:19" ht="12.75" customHeight="1" x14ac:dyDescent="0.2">
      <c r="A56" s="112" t="s">
        <v>4</v>
      </c>
      <c r="B56" s="2" t="s">
        <v>50</v>
      </c>
      <c r="C56" s="2" t="s">
        <v>338</v>
      </c>
      <c r="D56" s="2" t="s">
        <v>423</v>
      </c>
      <c r="E56" s="2">
        <v>50000</v>
      </c>
      <c r="F56" s="2">
        <v>2</v>
      </c>
      <c r="G56" s="2">
        <v>1</v>
      </c>
      <c r="H56" s="12">
        <f t="shared" si="0"/>
        <v>33000</v>
      </c>
      <c r="I56" s="2">
        <v>29500</v>
      </c>
      <c r="J56" s="13">
        <f t="shared" si="1"/>
        <v>89.393939393939391</v>
      </c>
      <c r="K56" s="110">
        <v>42004</v>
      </c>
      <c r="L56" s="2">
        <v>3500</v>
      </c>
    </row>
    <row r="57" spans="1:19" ht="12.75" customHeight="1" x14ac:dyDescent="0.2">
      <c r="A57" s="111" t="s">
        <v>4</v>
      </c>
      <c r="B57" s="2" t="s">
        <v>50</v>
      </c>
      <c r="C57" s="2" t="s">
        <v>183</v>
      </c>
      <c r="D57" s="2" t="s">
        <v>389</v>
      </c>
      <c r="E57" s="2">
        <v>80000</v>
      </c>
      <c r="F57" s="2">
        <v>2</v>
      </c>
      <c r="G57" s="2">
        <v>1</v>
      </c>
      <c r="H57" s="12">
        <f t="shared" si="0"/>
        <v>56500</v>
      </c>
      <c r="I57" s="2">
        <v>48000</v>
      </c>
      <c r="J57" s="13">
        <f t="shared" si="1"/>
        <v>84.955752212389385</v>
      </c>
      <c r="K57" s="110">
        <v>42004</v>
      </c>
      <c r="L57" s="2">
        <v>8500</v>
      </c>
    </row>
    <row r="58" spans="1:19" ht="12.75" customHeight="1" x14ac:dyDescent="0.2">
      <c r="A58" s="111" t="s">
        <v>4</v>
      </c>
      <c r="B58" s="2" t="s">
        <v>50</v>
      </c>
      <c r="C58" s="2" t="s">
        <v>315</v>
      </c>
      <c r="D58" s="2" t="s">
        <v>395</v>
      </c>
      <c r="E58" s="2">
        <v>83700</v>
      </c>
      <c r="F58" s="2">
        <v>2</v>
      </c>
      <c r="G58" s="2">
        <v>1</v>
      </c>
      <c r="H58" s="12">
        <f t="shared" si="0"/>
        <v>40000</v>
      </c>
      <c r="I58" s="2">
        <v>35000</v>
      </c>
      <c r="J58" s="13">
        <f t="shared" si="1"/>
        <v>87.5</v>
      </c>
      <c r="K58" s="110">
        <v>42004</v>
      </c>
      <c r="L58" s="2">
        <v>5000</v>
      </c>
    </row>
    <row r="59" spans="1:19" ht="12.75" customHeight="1" x14ac:dyDescent="0.2">
      <c r="A59" s="111" t="s">
        <v>4</v>
      </c>
      <c r="B59" s="2" t="s">
        <v>50</v>
      </c>
      <c r="C59" s="2" t="s">
        <v>163</v>
      </c>
      <c r="D59" s="2" t="s">
        <v>378</v>
      </c>
      <c r="E59" s="2">
        <v>79088</v>
      </c>
      <c r="F59" s="2">
        <v>2</v>
      </c>
      <c r="G59" s="2">
        <v>1</v>
      </c>
      <c r="H59" s="12">
        <f t="shared" si="0"/>
        <v>37000</v>
      </c>
      <c r="I59" s="2">
        <v>29000</v>
      </c>
      <c r="J59" s="13">
        <f t="shared" si="1"/>
        <v>78.378378378378372</v>
      </c>
      <c r="K59" s="110">
        <v>42004</v>
      </c>
      <c r="L59" s="2">
        <v>8000</v>
      </c>
      <c r="S59" s="25"/>
    </row>
    <row r="60" spans="1:19" ht="12.75" customHeight="1" x14ac:dyDescent="0.2">
      <c r="A60" s="112" t="s">
        <v>4</v>
      </c>
      <c r="B60" s="2" t="s">
        <v>50</v>
      </c>
      <c r="C60" s="2" t="s">
        <v>325</v>
      </c>
      <c r="D60" s="2" t="s">
        <v>410</v>
      </c>
      <c r="E60" s="2">
        <v>130000</v>
      </c>
      <c r="F60" s="2">
        <v>2</v>
      </c>
      <c r="G60" s="2">
        <v>1</v>
      </c>
      <c r="H60" s="12">
        <f t="shared" si="0"/>
        <v>62000</v>
      </c>
      <c r="I60" s="2">
        <v>40000</v>
      </c>
      <c r="J60" s="13">
        <f t="shared" si="1"/>
        <v>64.516129032258064</v>
      </c>
      <c r="K60" s="110">
        <v>42004</v>
      </c>
      <c r="L60" s="2">
        <v>22000</v>
      </c>
    </row>
    <row r="61" spans="1:19" ht="11.25" customHeight="1" x14ac:dyDescent="0.2">
      <c r="A61" s="113" t="s">
        <v>4</v>
      </c>
      <c r="B61" s="2" t="s">
        <v>50</v>
      </c>
      <c r="C61" s="2" t="s">
        <v>323</v>
      </c>
      <c r="D61" s="2" t="s">
        <v>408</v>
      </c>
      <c r="E61" s="2">
        <v>52000</v>
      </c>
      <c r="F61" s="2">
        <v>4</v>
      </c>
      <c r="G61" s="2">
        <v>2</v>
      </c>
      <c r="H61" s="12">
        <f t="shared" si="0"/>
        <v>35480</v>
      </c>
      <c r="I61" s="2">
        <v>30480</v>
      </c>
      <c r="J61" s="13">
        <f t="shared" si="1"/>
        <v>85.907553551296502</v>
      </c>
      <c r="K61" s="110">
        <v>42004</v>
      </c>
      <c r="L61" s="2">
        <v>5000</v>
      </c>
    </row>
    <row r="62" spans="1:19" ht="12.75" customHeight="1" x14ac:dyDescent="0.2">
      <c r="A62" s="113" t="s">
        <v>4</v>
      </c>
      <c r="B62" s="2" t="s">
        <v>50</v>
      </c>
      <c r="C62" s="2" t="s">
        <v>318</v>
      </c>
      <c r="D62" s="2" t="s">
        <v>400</v>
      </c>
      <c r="E62" s="2">
        <v>77000</v>
      </c>
      <c r="F62" s="2">
        <v>2</v>
      </c>
      <c r="G62" s="2">
        <v>1</v>
      </c>
      <c r="H62" s="12">
        <f t="shared" si="0"/>
        <v>10730</v>
      </c>
      <c r="I62" s="2">
        <v>10000</v>
      </c>
      <c r="J62" s="13">
        <f t="shared" si="1"/>
        <v>93.196644920782859</v>
      </c>
      <c r="K62" s="110">
        <v>42004</v>
      </c>
      <c r="L62" s="2">
        <v>730</v>
      </c>
    </row>
    <row r="63" spans="1:19" ht="12.75" customHeight="1" x14ac:dyDescent="0.2">
      <c r="A63" s="113" t="s">
        <v>4</v>
      </c>
      <c r="B63" s="2" t="s">
        <v>50</v>
      </c>
      <c r="C63" s="2" t="s">
        <v>344</v>
      </c>
      <c r="D63" s="2" t="s">
        <v>447</v>
      </c>
      <c r="E63" s="2">
        <v>112000</v>
      </c>
      <c r="F63" s="2">
        <v>3</v>
      </c>
      <c r="G63" s="2">
        <v>2</v>
      </c>
      <c r="H63" s="12">
        <f t="shared" si="0"/>
        <v>62000</v>
      </c>
      <c r="I63" s="2">
        <v>58000</v>
      </c>
      <c r="J63" s="13">
        <f t="shared" si="1"/>
        <v>93.548387096774192</v>
      </c>
      <c r="K63" s="110">
        <v>42004</v>
      </c>
      <c r="L63" s="2">
        <v>4000</v>
      </c>
    </row>
    <row r="64" spans="1:19" ht="12.75" customHeight="1" x14ac:dyDescent="0.2">
      <c r="A64" s="112" t="s">
        <v>4</v>
      </c>
      <c r="B64" s="2" t="s">
        <v>50</v>
      </c>
      <c r="C64" s="2" t="s">
        <v>142</v>
      </c>
      <c r="D64" s="2" t="s">
        <v>372</v>
      </c>
      <c r="E64" s="2">
        <v>99400</v>
      </c>
      <c r="F64" s="2">
        <v>3</v>
      </c>
      <c r="G64" s="2">
        <v>2</v>
      </c>
      <c r="H64" s="12">
        <f t="shared" si="0"/>
        <v>69000</v>
      </c>
      <c r="I64" s="2">
        <v>64000</v>
      </c>
      <c r="J64" s="13">
        <f t="shared" si="1"/>
        <v>92.753623188405797</v>
      </c>
      <c r="K64" s="110">
        <v>42004</v>
      </c>
      <c r="L64" s="2">
        <v>5000</v>
      </c>
    </row>
    <row r="65" spans="1:12" ht="12.75" customHeight="1" x14ac:dyDescent="0.2">
      <c r="A65" s="113" t="s">
        <v>4</v>
      </c>
      <c r="B65" s="2" t="s">
        <v>50</v>
      </c>
      <c r="C65" s="2" t="s">
        <v>298</v>
      </c>
      <c r="D65" s="2" t="s">
        <v>362</v>
      </c>
      <c r="E65" s="2">
        <v>79200</v>
      </c>
      <c r="F65" s="2">
        <v>4</v>
      </c>
      <c r="G65" s="2">
        <v>2</v>
      </c>
      <c r="H65" s="12">
        <f t="shared" si="0"/>
        <v>31608</v>
      </c>
      <c r="I65" s="2">
        <v>19000</v>
      </c>
      <c r="J65" s="13">
        <f t="shared" si="1"/>
        <v>60.111364211592004</v>
      </c>
      <c r="K65" s="110">
        <v>42004</v>
      </c>
      <c r="L65" s="2">
        <v>12608</v>
      </c>
    </row>
    <row r="66" spans="1:12" ht="12.75" customHeight="1" x14ac:dyDescent="0.2">
      <c r="A66" s="113" t="s">
        <v>4</v>
      </c>
      <c r="B66" s="2" t="s">
        <v>50</v>
      </c>
      <c r="C66" s="2" t="s">
        <v>316</v>
      </c>
      <c r="D66" s="2" t="s">
        <v>397</v>
      </c>
      <c r="E66" s="2">
        <v>120000</v>
      </c>
      <c r="F66" s="2">
        <v>2</v>
      </c>
      <c r="G66" s="2">
        <v>1</v>
      </c>
      <c r="H66" s="12">
        <f t="shared" si="0"/>
        <v>55000</v>
      </c>
      <c r="I66" s="2">
        <v>50000</v>
      </c>
      <c r="J66" s="13">
        <f t="shared" si="1"/>
        <v>90.909090909090907</v>
      </c>
      <c r="K66" s="110">
        <v>42004</v>
      </c>
      <c r="L66" s="2">
        <v>5000</v>
      </c>
    </row>
    <row r="67" spans="1:12" ht="12.75" customHeight="1" x14ac:dyDescent="0.2">
      <c r="A67" s="113" t="s">
        <v>4</v>
      </c>
      <c r="B67" s="2" t="s">
        <v>50</v>
      </c>
      <c r="C67" s="2" t="s">
        <v>346</v>
      </c>
      <c r="D67" s="2" t="s">
        <v>438</v>
      </c>
      <c r="E67" s="2">
        <v>52000</v>
      </c>
      <c r="F67" s="2">
        <v>2</v>
      </c>
      <c r="G67" s="2">
        <v>1</v>
      </c>
      <c r="H67" s="12">
        <f t="shared" ref="H67:H121" si="2">SUM(I67+L67)</f>
        <v>34080</v>
      </c>
      <c r="I67" s="2">
        <v>30480</v>
      </c>
      <c r="J67" s="13">
        <f t="shared" ref="J67:J121" si="3">SUM(100*I67/H67)</f>
        <v>89.436619718309856</v>
      </c>
      <c r="K67" s="110">
        <v>42004</v>
      </c>
      <c r="L67" s="2">
        <v>3600</v>
      </c>
    </row>
    <row r="68" spans="1:12" ht="12.75" customHeight="1" x14ac:dyDescent="0.2">
      <c r="A68" s="113" t="s">
        <v>4</v>
      </c>
      <c r="B68" s="2" t="s">
        <v>50</v>
      </c>
      <c r="C68" s="2" t="s">
        <v>74</v>
      </c>
      <c r="D68" s="2" t="s">
        <v>448</v>
      </c>
      <c r="E68" s="2">
        <v>167674</v>
      </c>
      <c r="F68" s="2">
        <v>2</v>
      </c>
      <c r="G68" s="2">
        <v>1</v>
      </c>
      <c r="H68" s="12">
        <f t="shared" si="2"/>
        <v>24079</v>
      </c>
      <c r="I68" s="2">
        <v>15795</v>
      </c>
      <c r="J68" s="13">
        <f t="shared" si="3"/>
        <v>65.596577930977205</v>
      </c>
      <c r="K68" s="110">
        <v>42004</v>
      </c>
      <c r="L68" s="2">
        <v>8284</v>
      </c>
    </row>
    <row r="69" spans="1:12" ht="12.75" customHeight="1" x14ac:dyDescent="0.2">
      <c r="A69" s="113" t="s">
        <v>4</v>
      </c>
      <c r="B69" s="2" t="s">
        <v>50</v>
      </c>
      <c r="C69" s="2" t="s">
        <v>296</v>
      </c>
      <c r="D69" s="2" t="s">
        <v>360</v>
      </c>
      <c r="E69" s="2">
        <v>100000</v>
      </c>
      <c r="F69" s="2">
        <v>2</v>
      </c>
      <c r="G69" s="2">
        <v>1</v>
      </c>
      <c r="H69" s="12">
        <f t="shared" si="2"/>
        <v>9000</v>
      </c>
      <c r="I69" s="2">
        <v>8000</v>
      </c>
      <c r="J69" s="13">
        <f t="shared" si="3"/>
        <v>88.888888888888886</v>
      </c>
      <c r="K69" s="110">
        <v>42004</v>
      </c>
      <c r="L69" s="2">
        <v>1000</v>
      </c>
    </row>
    <row r="70" spans="1:12" ht="12.75" customHeight="1" x14ac:dyDescent="0.2">
      <c r="A70" s="113" t="s">
        <v>4</v>
      </c>
      <c r="B70" s="2" t="s">
        <v>50</v>
      </c>
      <c r="C70" s="2" t="s">
        <v>328</v>
      </c>
      <c r="D70" s="2" t="s">
        <v>414</v>
      </c>
      <c r="E70" s="2">
        <v>129415</v>
      </c>
      <c r="F70" s="2">
        <v>2</v>
      </c>
      <c r="G70" s="2">
        <v>1</v>
      </c>
      <c r="H70" s="12">
        <f t="shared" si="2"/>
        <v>43500</v>
      </c>
      <c r="I70" s="2">
        <v>26500</v>
      </c>
      <c r="J70" s="13">
        <f t="shared" si="3"/>
        <v>60.919540229885058</v>
      </c>
      <c r="K70" s="110">
        <v>42004</v>
      </c>
      <c r="L70" s="2">
        <v>17000</v>
      </c>
    </row>
    <row r="71" spans="1:12" ht="12.75" customHeight="1" x14ac:dyDescent="0.2">
      <c r="A71" s="113" t="s">
        <v>4</v>
      </c>
      <c r="B71" s="2" t="s">
        <v>50</v>
      </c>
      <c r="C71" s="2" t="s">
        <v>295</v>
      </c>
      <c r="D71" s="2" t="s">
        <v>358</v>
      </c>
      <c r="E71" s="2">
        <v>150000</v>
      </c>
      <c r="F71" s="2">
        <v>2</v>
      </c>
      <c r="G71" s="2">
        <v>1</v>
      </c>
      <c r="H71" s="12">
        <f t="shared" si="2"/>
        <v>67000</v>
      </c>
      <c r="I71" s="2">
        <v>45000</v>
      </c>
      <c r="J71" s="13">
        <f t="shared" si="3"/>
        <v>67.164179104477611</v>
      </c>
      <c r="K71" s="110">
        <v>42004</v>
      </c>
      <c r="L71" s="2">
        <v>22000</v>
      </c>
    </row>
    <row r="72" spans="1:12" ht="12.75" customHeight="1" x14ac:dyDescent="0.2">
      <c r="A72" s="113" t="s">
        <v>4</v>
      </c>
      <c r="B72" s="2" t="s">
        <v>50</v>
      </c>
      <c r="C72" s="2" t="s">
        <v>347</v>
      </c>
      <c r="D72" s="2" t="s">
        <v>440</v>
      </c>
      <c r="E72" s="2">
        <v>80000</v>
      </c>
      <c r="F72" s="2">
        <v>2</v>
      </c>
      <c r="G72" s="2">
        <v>1</v>
      </c>
      <c r="H72" s="12">
        <f t="shared" si="2"/>
        <v>8000</v>
      </c>
      <c r="I72" s="2">
        <v>6000</v>
      </c>
      <c r="J72" s="13">
        <f t="shared" si="3"/>
        <v>75</v>
      </c>
      <c r="K72" s="110">
        <v>42004</v>
      </c>
      <c r="L72" s="2">
        <v>2000</v>
      </c>
    </row>
    <row r="73" spans="1:12" ht="12.75" customHeight="1" x14ac:dyDescent="0.2">
      <c r="A73" s="113" t="s">
        <v>4</v>
      </c>
      <c r="B73" s="2" t="s">
        <v>50</v>
      </c>
      <c r="C73" s="2" t="s">
        <v>160</v>
      </c>
      <c r="D73" s="2" t="s">
        <v>449</v>
      </c>
      <c r="E73" s="2">
        <v>60000</v>
      </c>
      <c r="F73" s="2">
        <v>5</v>
      </c>
      <c r="G73" s="2">
        <v>3</v>
      </c>
      <c r="H73" s="12">
        <f t="shared" si="2"/>
        <v>19000</v>
      </c>
      <c r="I73" s="2">
        <v>18000</v>
      </c>
      <c r="J73" s="13">
        <f t="shared" si="3"/>
        <v>94.736842105263165</v>
      </c>
      <c r="K73" s="110">
        <v>42004</v>
      </c>
      <c r="L73" s="2">
        <v>1000</v>
      </c>
    </row>
    <row r="74" spans="1:12" ht="12.75" customHeight="1" x14ac:dyDescent="0.2">
      <c r="A74" s="113" t="s">
        <v>4</v>
      </c>
      <c r="B74" s="2" t="s">
        <v>50</v>
      </c>
      <c r="C74" s="2" t="s">
        <v>339</v>
      </c>
      <c r="D74" s="2" t="s">
        <v>425</v>
      </c>
      <c r="E74" s="2">
        <v>55000</v>
      </c>
      <c r="F74" s="2">
        <v>2</v>
      </c>
      <c r="G74" s="2">
        <v>1</v>
      </c>
      <c r="H74" s="12">
        <f t="shared" si="2"/>
        <v>15250</v>
      </c>
      <c r="I74" s="2">
        <v>14750</v>
      </c>
      <c r="J74" s="13">
        <f t="shared" si="3"/>
        <v>96.721311475409834</v>
      </c>
      <c r="K74" s="110">
        <v>42004</v>
      </c>
      <c r="L74" s="2">
        <v>500</v>
      </c>
    </row>
    <row r="75" spans="1:12" ht="12.75" customHeight="1" x14ac:dyDescent="0.2">
      <c r="A75" s="113" t="s">
        <v>4</v>
      </c>
      <c r="B75" s="2" t="s">
        <v>50</v>
      </c>
      <c r="C75" s="2" t="s">
        <v>186</v>
      </c>
      <c r="D75" s="2" t="s">
        <v>450</v>
      </c>
      <c r="E75" s="2">
        <v>120000</v>
      </c>
      <c r="F75" s="2">
        <v>2</v>
      </c>
      <c r="G75" s="2">
        <v>1</v>
      </c>
      <c r="H75" s="12">
        <f t="shared" si="2"/>
        <v>76000</v>
      </c>
      <c r="I75" s="2">
        <v>70000</v>
      </c>
      <c r="J75" s="13">
        <f t="shared" si="3"/>
        <v>92.10526315789474</v>
      </c>
      <c r="K75" s="110">
        <v>42004</v>
      </c>
      <c r="L75" s="2">
        <v>6000</v>
      </c>
    </row>
    <row r="76" spans="1:12" ht="12.75" customHeight="1" x14ac:dyDescent="0.2">
      <c r="A76" s="113" t="s">
        <v>4</v>
      </c>
      <c r="B76" s="2" t="s">
        <v>50</v>
      </c>
      <c r="C76" s="2" t="s">
        <v>322</v>
      </c>
      <c r="D76" s="2" t="s">
        <v>407</v>
      </c>
      <c r="E76" s="2">
        <v>119000</v>
      </c>
      <c r="F76" s="2">
        <v>4</v>
      </c>
      <c r="G76" s="2">
        <v>2</v>
      </c>
      <c r="H76" s="12">
        <f t="shared" si="2"/>
        <v>65760</v>
      </c>
      <c r="I76" s="2">
        <v>63760</v>
      </c>
      <c r="J76" s="13">
        <f t="shared" si="3"/>
        <v>96.958637469586378</v>
      </c>
      <c r="K76" s="110">
        <v>42004</v>
      </c>
      <c r="L76" s="2">
        <v>2000</v>
      </c>
    </row>
    <row r="77" spans="1:12" ht="12.75" customHeight="1" x14ac:dyDescent="0.2">
      <c r="A77" s="113" t="s">
        <v>4</v>
      </c>
      <c r="B77" s="2" t="s">
        <v>50</v>
      </c>
      <c r="C77" s="2" t="s">
        <v>311</v>
      </c>
      <c r="D77" s="2" t="s">
        <v>386</v>
      </c>
      <c r="E77" s="2">
        <v>82200</v>
      </c>
      <c r="F77" s="2">
        <v>3</v>
      </c>
      <c r="G77" s="2">
        <v>2</v>
      </c>
      <c r="H77" s="12">
        <f t="shared" si="2"/>
        <v>39000</v>
      </c>
      <c r="I77" s="2">
        <v>30000</v>
      </c>
      <c r="J77" s="13">
        <f t="shared" si="3"/>
        <v>76.92307692307692</v>
      </c>
      <c r="K77" s="110">
        <v>42004</v>
      </c>
      <c r="L77" s="2">
        <v>9000</v>
      </c>
    </row>
    <row r="78" spans="1:12" ht="12.75" customHeight="1" x14ac:dyDescent="0.2">
      <c r="A78" s="113" t="s">
        <v>4</v>
      </c>
      <c r="B78" s="2" t="s">
        <v>50</v>
      </c>
      <c r="C78" s="2" t="s">
        <v>314</v>
      </c>
      <c r="D78" s="2" t="s">
        <v>394</v>
      </c>
      <c r="E78" s="2">
        <v>150000</v>
      </c>
      <c r="F78" s="2">
        <v>2</v>
      </c>
      <c r="G78" s="2">
        <v>1</v>
      </c>
      <c r="H78" s="12">
        <f t="shared" si="2"/>
        <v>36000</v>
      </c>
      <c r="I78" s="2">
        <v>30000</v>
      </c>
      <c r="J78" s="13">
        <f t="shared" si="3"/>
        <v>83.333333333333329</v>
      </c>
      <c r="K78" s="110">
        <v>42004</v>
      </c>
      <c r="L78" s="2">
        <v>6000</v>
      </c>
    </row>
    <row r="79" spans="1:12" ht="12.75" customHeight="1" x14ac:dyDescent="0.2">
      <c r="A79" s="113" t="s">
        <v>4</v>
      </c>
      <c r="B79" s="2" t="s">
        <v>50</v>
      </c>
      <c r="C79" s="2" t="s">
        <v>337</v>
      </c>
      <c r="D79" s="2" t="s">
        <v>422</v>
      </c>
      <c r="E79" s="2">
        <v>50000</v>
      </c>
      <c r="F79" s="2">
        <v>2</v>
      </c>
      <c r="G79" s="2">
        <v>1</v>
      </c>
      <c r="H79" s="12">
        <f t="shared" si="2"/>
        <v>31000</v>
      </c>
      <c r="I79" s="2">
        <v>27500</v>
      </c>
      <c r="J79" s="13">
        <f t="shared" si="3"/>
        <v>88.709677419354833</v>
      </c>
      <c r="K79" s="110">
        <v>42004</v>
      </c>
      <c r="L79" s="2">
        <v>3500</v>
      </c>
    </row>
    <row r="80" spans="1:12" ht="12.75" customHeight="1" x14ac:dyDescent="0.2">
      <c r="A80" s="113" t="s">
        <v>4</v>
      </c>
      <c r="B80" s="2" t="s">
        <v>50</v>
      </c>
      <c r="C80" s="2" t="s">
        <v>301</v>
      </c>
      <c r="D80" s="2" t="s">
        <v>367</v>
      </c>
      <c r="E80" s="2">
        <v>142939</v>
      </c>
      <c r="F80" s="2">
        <v>2</v>
      </c>
      <c r="G80" s="2">
        <v>1</v>
      </c>
      <c r="H80" s="12">
        <f t="shared" si="2"/>
        <v>42600</v>
      </c>
      <c r="I80" s="2">
        <v>30600</v>
      </c>
      <c r="J80" s="13">
        <f t="shared" si="3"/>
        <v>71.83098591549296</v>
      </c>
      <c r="K80" s="110">
        <v>42004</v>
      </c>
      <c r="L80" s="2">
        <v>12000</v>
      </c>
    </row>
    <row r="81" spans="1:12" ht="12.75" customHeight="1" x14ac:dyDescent="0.2">
      <c r="A81" s="113" t="s">
        <v>4</v>
      </c>
      <c r="B81" s="2" t="s">
        <v>50</v>
      </c>
      <c r="C81" s="2" t="s">
        <v>300</v>
      </c>
      <c r="D81" s="2" t="s">
        <v>364</v>
      </c>
      <c r="E81" s="2">
        <v>86003</v>
      </c>
      <c r="F81" s="2">
        <v>5</v>
      </c>
      <c r="G81" s="2">
        <v>4</v>
      </c>
      <c r="H81" s="12">
        <f t="shared" si="2"/>
        <v>51377</v>
      </c>
      <c r="I81" s="2">
        <v>46000</v>
      </c>
      <c r="J81" s="13">
        <f t="shared" si="3"/>
        <v>89.534227378009618</v>
      </c>
      <c r="K81" s="110">
        <v>42004</v>
      </c>
      <c r="L81" s="2">
        <v>5377</v>
      </c>
    </row>
    <row r="82" spans="1:12" ht="12.75" customHeight="1" x14ac:dyDescent="0.2">
      <c r="A82" s="113" t="s">
        <v>4</v>
      </c>
      <c r="B82" s="2" t="s">
        <v>50</v>
      </c>
      <c r="C82" s="2" t="s">
        <v>297</v>
      </c>
      <c r="D82" s="2" t="s">
        <v>361</v>
      </c>
      <c r="E82" s="2">
        <v>50000</v>
      </c>
      <c r="F82" s="2">
        <v>4</v>
      </c>
      <c r="G82" s="2">
        <v>2</v>
      </c>
      <c r="H82" s="12">
        <f t="shared" si="2"/>
        <v>32000</v>
      </c>
      <c r="I82" s="2">
        <v>27000</v>
      </c>
      <c r="J82" s="13">
        <f t="shared" si="3"/>
        <v>84.375</v>
      </c>
      <c r="K82" s="110">
        <v>42004</v>
      </c>
      <c r="L82" s="2">
        <v>5000</v>
      </c>
    </row>
    <row r="83" spans="1:12" ht="12.75" customHeight="1" x14ac:dyDescent="0.2">
      <c r="A83" s="113" t="s">
        <v>4</v>
      </c>
      <c r="B83" s="2" t="s">
        <v>50</v>
      </c>
      <c r="C83" s="2" t="s">
        <v>309</v>
      </c>
      <c r="D83" s="2" t="s">
        <v>384</v>
      </c>
      <c r="E83" s="2">
        <v>120000</v>
      </c>
      <c r="F83" s="2">
        <v>2</v>
      </c>
      <c r="G83" s="2">
        <v>1</v>
      </c>
      <c r="H83" s="12">
        <f t="shared" si="2"/>
        <v>76000</v>
      </c>
      <c r="I83" s="2">
        <v>68000</v>
      </c>
      <c r="J83" s="13">
        <f t="shared" si="3"/>
        <v>89.473684210526315</v>
      </c>
      <c r="K83" s="110">
        <v>42004</v>
      </c>
      <c r="L83" s="2">
        <v>8000</v>
      </c>
    </row>
    <row r="84" spans="1:12" ht="12.75" customHeight="1" x14ac:dyDescent="0.2">
      <c r="A84" s="113" t="s">
        <v>4</v>
      </c>
      <c r="B84" s="2" t="s">
        <v>50</v>
      </c>
      <c r="C84" s="2" t="s">
        <v>341</v>
      </c>
      <c r="D84" s="2" t="s">
        <v>428</v>
      </c>
      <c r="E84" s="2">
        <v>107829</v>
      </c>
      <c r="F84" s="2">
        <v>3</v>
      </c>
      <c r="G84" s="2">
        <v>2</v>
      </c>
      <c r="H84" s="12">
        <f t="shared" si="2"/>
        <v>13361</v>
      </c>
      <c r="I84" s="2">
        <v>10000</v>
      </c>
      <c r="J84" s="13">
        <f t="shared" si="3"/>
        <v>74.844697253199612</v>
      </c>
      <c r="K84" s="110">
        <v>42004</v>
      </c>
      <c r="L84" s="2">
        <v>3361</v>
      </c>
    </row>
    <row r="85" spans="1:12" ht="12.75" customHeight="1" x14ac:dyDescent="0.2">
      <c r="A85" s="113" t="s">
        <v>4</v>
      </c>
      <c r="B85" s="2" t="s">
        <v>50</v>
      </c>
      <c r="C85" s="2" t="s">
        <v>294</v>
      </c>
      <c r="D85" s="2" t="s">
        <v>357</v>
      </c>
      <c r="E85" s="2">
        <v>90000</v>
      </c>
      <c r="F85" s="2">
        <v>2</v>
      </c>
      <c r="G85" s="2">
        <v>1</v>
      </c>
      <c r="H85" s="12">
        <f t="shared" si="2"/>
        <v>29000</v>
      </c>
      <c r="I85" s="2">
        <v>24000</v>
      </c>
      <c r="J85" s="13">
        <f t="shared" si="3"/>
        <v>82.758620689655174</v>
      </c>
      <c r="K85" s="110">
        <v>42004</v>
      </c>
      <c r="L85" s="2">
        <v>5000</v>
      </c>
    </row>
    <row r="86" spans="1:12" ht="12.75" customHeight="1" x14ac:dyDescent="0.2">
      <c r="A86" s="113" t="s">
        <v>4</v>
      </c>
      <c r="B86" s="2" t="s">
        <v>50</v>
      </c>
      <c r="C86" s="2" t="s">
        <v>290</v>
      </c>
      <c r="D86" s="2" t="s">
        <v>353</v>
      </c>
      <c r="E86" s="2">
        <v>89336</v>
      </c>
      <c r="F86" s="2">
        <v>2</v>
      </c>
      <c r="G86" s="2">
        <v>1</v>
      </c>
      <c r="H86" s="12">
        <f t="shared" si="2"/>
        <v>21267</v>
      </c>
      <c r="I86" s="2">
        <v>13000</v>
      </c>
      <c r="J86" s="13">
        <f t="shared" si="3"/>
        <v>61.127568533408571</v>
      </c>
      <c r="K86" s="110">
        <v>42004</v>
      </c>
      <c r="L86" s="2">
        <v>8267</v>
      </c>
    </row>
    <row r="87" spans="1:12" ht="12.75" customHeight="1" x14ac:dyDescent="0.2">
      <c r="A87" s="113" t="s">
        <v>4</v>
      </c>
      <c r="B87" s="2" t="s">
        <v>50</v>
      </c>
      <c r="C87" s="2" t="s">
        <v>185</v>
      </c>
      <c r="D87" s="2" t="s">
        <v>402</v>
      </c>
      <c r="E87" s="2">
        <v>150000</v>
      </c>
      <c r="F87" s="2">
        <v>2</v>
      </c>
      <c r="G87" s="2">
        <v>1</v>
      </c>
      <c r="H87" s="12">
        <f t="shared" si="2"/>
        <v>40000</v>
      </c>
      <c r="I87" s="2">
        <v>30000</v>
      </c>
      <c r="J87" s="13">
        <f t="shared" si="3"/>
        <v>75</v>
      </c>
      <c r="K87" s="110">
        <v>42004</v>
      </c>
      <c r="L87" s="2">
        <v>10000</v>
      </c>
    </row>
    <row r="88" spans="1:12" ht="12.75" customHeight="1" x14ac:dyDescent="0.2">
      <c r="A88" s="113" t="s">
        <v>4</v>
      </c>
      <c r="B88" s="2" t="s">
        <v>50</v>
      </c>
      <c r="C88" s="2" t="s">
        <v>329</v>
      </c>
      <c r="D88" s="2" t="s">
        <v>415</v>
      </c>
      <c r="E88" s="2">
        <v>98820</v>
      </c>
      <c r="F88" s="2">
        <v>1</v>
      </c>
      <c r="G88" s="2">
        <v>1</v>
      </c>
      <c r="H88" s="12">
        <f t="shared" si="2"/>
        <v>50000</v>
      </c>
      <c r="I88" s="2">
        <v>50000</v>
      </c>
      <c r="J88" s="13">
        <f t="shared" si="3"/>
        <v>100</v>
      </c>
      <c r="K88" s="110">
        <v>42004</v>
      </c>
      <c r="L88" s="2">
        <v>0</v>
      </c>
    </row>
    <row r="89" spans="1:12" ht="12.75" customHeight="1" x14ac:dyDescent="0.2">
      <c r="A89" s="113" t="s">
        <v>4</v>
      </c>
      <c r="B89" s="2" t="s">
        <v>50</v>
      </c>
      <c r="C89" s="2" t="s">
        <v>162</v>
      </c>
      <c r="D89" s="2" t="s">
        <v>433</v>
      </c>
      <c r="E89" s="2">
        <v>136000</v>
      </c>
      <c r="F89" s="2">
        <v>2</v>
      </c>
      <c r="G89" s="2">
        <v>1</v>
      </c>
      <c r="H89" s="12">
        <f t="shared" si="2"/>
        <v>59498.92</v>
      </c>
      <c r="I89" s="2">
        <v>52000</v>
      </c>
      <c r="J89" s="13">
        <f t="shared" si="3"/>
        <v>87.39654434063678</v>
      </c>
      <c r="K89" s="110">
        <v>42004</v>
      </c>
      <c r="L89" s="2">
        <v>7498.92</v>
      </c>
    </row>
    <row r="90" spans="1:12" ht="12.75" customHeight="1" x14ac:dyDescent="0.2">
      <c r="A90" s="113" t="s">
        <v>4</v>
      </c>
      <c r="B90" s="2" t="s">
        <v>50</v>
      </c>
      <c r="C90" s="2" t="s">
        <v>139</v>
      </c>
      <c r="D90" s="2" t="s">
        <v>373</v>
      </c>
      <c r="E90" s="2">
        <v>150000</v>
      </c>
      <c r="F90" s="2">
        <v>2</v>
      </c>
      <c r="G90" s="2">
        <v>1</v>
      </c>
      <c r="H90" s="12">
        <f t="shared" si="2"/>
        <v>44200</v>
      </c>
      <c r="I90" s="2">
        <v>34200</v>
      </c>
      <c r="J90" s="13">
        <f t="shared" si="3"/>
        <v>77.375565610859724</v>
      </c>
      <c r="K90" s="110">
        <v>42004</v>
      </c>
      <c r="L90" s="2">
        <v>10000</v>
      </c>
    </row>
    <row r="91" spans="1:12" ht="12.75" customHeight="1" x14ac:dyDescent="0.2">
      <c r="A91" s="113" t="s">
        <v>4</v>
      </c>
      <c r="B91" s="2" t="s">
        <v>47</v>
      </c>
      <c r="C91" s="2" t="s">
        <v>317</v>
      </c>
      <c r="D91" s="2" t="s">
        <v>399</v>
      </c>
      <c r="E91" s="2">
        <v>345653</v>
      </c>
      <c r="F91" s="2">
        <v>6</v>
      </c>
      <c r="G91" s="2">
        <v>3</v>
      </c>
      <c r="H91" s="12">
        <f t="shared" si="2"/>
        <v>115000</v>
      </c>
      <c r="I91" s="2">
        <v>70000</v>
      </c>
      <c r="J91" s="13">
        <f t="shared" si="3"/>
        <v>60.869565217391305</v>
      </c>
      <c r="K91" s="110">
        <v>42004</v>
      </c>
      <c r="L91" s="2">
        <v>45000</v>
      </c>
    </row>
    <row r="92" spans="1:12" ht="12.75" customHeight="1" x14ac:dyDescent="0.2">
      <c r="A92" s="113" t="s">
        <v>4</v>
      </c>
      <c r="B92" s="2" t="s">
        <v>47</v>
      </c>
      <c r="C92" s="2" t="s">
        <v>49</v>
      </c>
      <c r="D92" s="2" t="s">
        <v>437</v>
      </c>
      <c r="E92" s="2">
        <v>174000</v>
      </c>
      <c r="F92" s="2">
        <v>3</v>
      </c>
      <c r="G92" s="2">
        <v>2</v>
      </c>
      <c r="H92" s="12">
        <f t="shared" si="2"/>
        <v>75000</v>
      </c>
      <c r="I92" s="2">
        <v>45000</v>
      </c>
      <c r="J92" s="13">
        <f t="shared" si="3"/>
        <v>60</v>
      </c>
      <c r="K92" s="110">
        <v>42004</v>
      </c>
      <c r="L92" s="2">
        <v>30000</v>
      </c>
    </row>
    <row r="93" spans="1:12" ht="12.75" customHeight="1" x14ac:dyDescent="0.2">
      <c r="A93" s="113" t="s">
        <v>4</v>
      </c>
      <c r="B93" s="2" t="s">
        <v>47</v>
      </c>
      <c r="C93" s="2" t="s">
        <v>307</v>
      </c>
      <c r="D93" s="2" t="s">
        <v>380</v>
      </c>
      <c r="E93" s="2">
        <v>190099</v>
      </c>
      <c r="F93" s="2">
        <v>4</v>
      </c>
      <c r="G93" s="2">
        <v>3</v>
      </c>
      <c r="H93" s="12">
        <f t="shared" si="2"/>
        <v>30000</v>
      </c>
      <c r="I93" s="2">
        <v>18000</v>
      </c>
      <c r="J93" s="13">
        <f t="shared" si="3"/>
        <v>60</v>
      </c>
      <c r="K93" s="110">
        <v>42004</v>
      </c>
      <c r="L93" s="2">
        <v>12000</v>
      </c>
    </row>
    <row r="94" spans="1:12" ht="12.75" customHeight="1" x14ac:dyDescent="0.2">
      <c r="A94" s="113" t="s">
        <v>4</v>
      </c>
      <c r="B94" s="2" t="s">
        <v>47</v>
      </c>
      <c r="C94" s="2" t="s">
        <v>303</v>
      </c>
      <c r="D94" s="2" t="s">
        <v>370</v>
      </c>
      <c r="E94" s="2">
        <v>28877</v>
      </c>
      <c r="F94" s="2">
        <v>4</v>
      </c>
      <c r="G94" s="2">
        <v>3</v>
      </c>
      <c r="H94" s="12">
        <f t="shared" si="2"/>
        <v>20000</v>
      </c>
      <c r="I94" s="2">
        <v>12000</v>
      </c>
      <c r="J94" s="13">
        <f t="shared" si="3"/>
        <v>60</v>
      </c>
      <c r="K94" s="110">
        <v>42004</v>
      </c>
      <c r="L94" s="2">
        <v>8000</v>
      </c>
    </row>
    <row r="95" spans="1:12" ht="12.75" customHeight="1" x14ac:dyDescent="0.2">
      <c r="A95" s="113" t="s">
        <v>4</v>
      </c>
      <c r="B95" s="2" t="s">
        <v>47</v>
      </c>
      <c r="C95" s="2" t="s">
        <v>335</v>
      </c>
      <c r="D95" s="2" t="s">
        <v>451</v>
      </c>
      <c r="E95" s="2">
        <v>70000</v>
      </c>
      <c r="F95" s="2">
        <v>6</v>
      </c>
      <c r="G95" s="2">
        <v>6</v>
      </c>
      <c r="H95" s="12">
        <f t="shared" si="2"/>
        <v>48000</v>
      </c>
      <c r="I95" s="2">
        <v>48000</v>
      </c>
      <c r="J95" s="13">
        <f t="shared" si="3"/>
        <v>100</v>
      </c>
      <c r="K95" s="110">
        <v>42004</v>
      </c>
      <c r="L95" s="2">
        <v>0</v>
      </c>
    </row>
    <row r="96" spans="1:12" ht="12.75" customHeight="1" x14ac:dyDescent="0.2">
      <c r="A96" s="113" t="s">
        <v>4</v>
      </c>
      <c r="B96" s="2" t="s">
        <v>47</v>
      </c>
      <c r="C96" s="2" t="s">
        <v>153</v>
      </c>
      <c r="D96" s="2" t="s">
        <v>352</v>
      </c>
      <c r="E96" s="2">
        <v>140100</v>
      </c>
      <c r="F96" s="2">
        <v>6</v>
      </c>
      <c r="G96" s="2">
        <v>3</v>
      </c>
      <c r="H96" s="12">
        <f t="shared" si="2"/>
        <v>24000</v>
      </c>
      <c r="I96" s="2">
        <v>15000</v>
      </c>
      <c r="J96" s="13">
        <f t="shared" si="3"/>
        <v>62.5</v>
      </c>
      <c r="K96" s="110">
        <v>42004</v>
      </c>
      <c r="L96" s="2">
        <v>9000</v>
      </c>
    </row>
    <row r="97" spans="1:12" ht="12.75" customHeight="1" x14ac:dyDescent="0.2">
      <c r="A97" s="113" t="s">
        <v>4</v>
      </c>
      <c r="B97" s="2" t="s">
        <v>47</v>
      </c>
      <c r="C97" s="2" t="s">
        <v>79</v>
      </c>
      <c r="D97" s="2" t="s">
        <v>452</v>
      </c>
      <c r="E97" s="2">
        <v>185300</v>
      </c>
      <c r="F97" s="2">
        <v>1</v>
      </c>
      <c r="G97" s="2">
        <v>1</v>
      </c>
      <c r="H97" s="12">
        <f t="shared" si="2"/>
        <v>15000</v>
      </c>
      <c r="I97" s="2">
        <v>15000</v>
      </c>
      <c r="J97" s="13">
        <f t="shared" si="3"/>
        <v>100</v>
      </c>
      <c r="K97" s="110">
        <v>42004</v>
      </c>
      <c r="L97" s="2">
        <v>0</v>
      </c>
    </row>
    <row r="98" spans="1:12" ht="12.75" customHeight="1" x14ac:dyDescent="0.2">
      <c r="A98" s="113" t="s">
        <v>4</v>
      </c>
      <c r="B98" s="2" t="s">
        <v>47</v>
      </c>
      <c r="C98" s="2" t="s">
        <v>175</v>
      </c>
      <c r="D98" s="2" t="s">
        <v>382</v>
      </c>
      <c r="E98" s="2">
        <v>356600</v>
      </c>
      <c r="F98" s="2">
        <v>4</v>
      </c>
      <c r="G98" s="2">
        <v>2</v>
      </c>
      <c r="H98" s="12">
        <f t="shared" si="2"/>
        <v>103000</v>
      </c>
      <c r="I98" s="2">
        <v>63000</v>
      </c>
      <c r="J98" s="13">
        <f t="shared" si="3"/>
        <v>61.165048543689323</v>
      </c>
      <c r="K98" s="110">
        <v>42004</v>
      </c>
      <c r="L98" s="2">
        <v>40000</v>
      </c>
    </row>
    <row r="99" spans="1:12" ht="12.75" customHeight="1" x14ac:dyDescent="0.2">
      <c r="A99" s="113" t="s">
        <v>4</v>
      </c>
      <c r="B99" s="2" t="s">
        <v>47</v>
      </c>
      <c r="C99" s="2" t="s">
        <v>82</v>
      </c>
      <c r="D99" s="2" t="s">
        <v>359</v>
      </c>
      <c r="E99" s="2">
        <v>170000</v>
      </c>
      <c r="F99" s="2">
        <v>4</v>
      </c>
      <c r="G99" s="2">
        <v>3</v>
      </c>
      <c r="H99" s="12">
        <f t="shared" si="2"/>
        <v>88000</v>
      </c>
      <c r="I99" s="2">
        <v>53000</v>
      </c>
      <c r="J99" s="13">
        <f t="shared" si="3"/>
        <v>60.227272727272727</v>
      </c>
      <c r="K99" s="110">
        <v>42004</v>
      </c>
      <c r="L99" s="2">
        <v>35000</v>
      </c>
    </row>
    <row r="100" spans="1:12" ht="12.75" customHeight="1" x14ac:dyDescent="0.2">
      <c r="A100" s="113" t="s">
        <v>4</v>
      </c>
      <c r="B100" s="2" t="s">
        <v>47</v>
      </c>
      <c r="C100" s="2" t="s">
        <v>5</v>
      </c>
      <c r="D100" s="2" t="s">
        <v>426</v>
      </c>
      <c r="E100" s="2">
        <v>180000</v>
      </c>
      <c r="F100" s="2">
        <v>4</v>
      </c>
      <c r="G100" s="2">
        <v>2</v>
      </c>
      <c r="H100" s="12">
        <f t="shared" si="2"/>
        <v>60000</v>
      </c>
      <c r="I100" s="2">
        <v>40000</v>
      </c>
      <c r="J100" s="13">
        <f t="shared" si="3"/>
        <v>66.666666666666671</v>
      </c>
      <c r="K100" s="110">
        <v>42004</v>
      </c>
      <c r="L100" s="2">
        <v>20000</v>
      </c>
    </row>
    <row r="101" spans="1:12" ht="12.75" customHeight="1" x14ac:dyDescent="0.2">
      <c r="A101" s="113" t="s">
        <v>4</v>
      </c>
      <c r="B101" s="2" t="s">
        <v>47</v>
      </c>
      <c r="C101" s="2" t="s">
        <v>121</v>
      </c>
      <c r="D101" s="2" t="s">
        <v>379</v>
      </c>
      <c r="E101" s="2">
        <v>80000</v>
      </c>
      <c r="F101" s="2">
        <v>3</v>
      </c>
      <c r="G101" s="2">
        <v>2</v>
      </c>
      <c r="H101" s="12">
        <f t="shared" si="2"/>
        <v>15000</v>
      </c>
      <c r="I101" s="2">
        <v>9000</v>
      </c>
      <c r="J101" s="13">
        <f t="shared" si="3"/>
        <v>60</v>
      </c>
      <c r="K101" s="110">
        <v>42004</v>
      </c>
      <c r="L101" s="2">
        <v>6000</v>
      </c>
    </row>
    <row r="102" spans="1:12" ht="12.75" customHeight="1" x14ac:dyDescent="0.2">
      <c r="A102" s="113" t="s">
        <v>4</v>
      </c>
      <c r="B102" s="2" t="s">
        <v>47</v>
      </c>
      <c r="C102" s="2" t="s">
        <v>320</v>
      </c>
      <c r="D102" s="2" t="s">
        <v>404</v>
      </c>
      <c r="E102" s="2">
        <v>333000</v>
      </c>
      <c r="F102" s="2">
        <v>4</v>
      </c>
      <c r="G102" s="2">
        <v>3</v>
      </c>
      <c r="H102" s="12">
        <f t="shared" si="2"/>
        <v>208800</v>
      </c>
      <c r="I102" s="2">
        <v>136800</v>
      </c>
      <c r="J102" s="13">
        <f t="shared" si="3"/>
        <v>65.517241379310349</v>
      </c>
      <c r="K102" s="110">
        <v>42004</v>
      </c>
      <c r="L102" s="2">
        <v>72000</v>
      </c>
    </row>
    <row r="103" spans="1:12" ht="12.75" customHeight="1" x14ac:dyDescent="0.2">
      <c r="A103" s="113" t="s">
        <v>4</v>
      </c>
      <c r="B103" s="2" t="s">
        <v>47</v>
      </c>
      <c r="C103" s="2" t="s">
        <v>336</v>
      </c>
      <c r="D103" s="2" t="s">
        <v>421</v>
      </c>
      <c r="E103" s="2">
        <v>90000</v>
      </c>
      <c r="F103" s="2">
        <v>4</v>
      </c>
      <c r="G103" s="2">
        <v>2</v>
      </c>
      <c r="H103" s="12">
        <f t="shared" si="2"/>
        <v>56000</v>
      </c>
      <c r="I103" s="2">
        <v>40000</v>
      </c>
      <c r="J103" s="13">
        <f t="shared" si="3"/>
        <v>71.428571428571431</v>
      </c>
      <c r="K103" s="110">
        <v>42004</v>
      </c>
      <c r="L103" s="2">
        <v>16000</v>
      </c>
    </row>
    <row r="104" spans="1:12" ht="12.75" customHeight="1" x14ac:dyDescent="0.2">
      <c r="A104" s="113" t="s">
        <v>4</v>
      </c>
      <c r="B104" s="2" t="s">
        <v>47</v>
      </c>
      <c r="C104" s="2" t="s">
        <v>115</v>
      </c>
      <c r="D104" s="2" t="s">
        <v>390</v>
      </c>
      <c r="E104" s="2">
        <v>387000</v>
      </c>
      <c r="F104" s="2">
        <v>4</v>
      </c>
      <c r="G104" s="2">
        <v>3</v>
      </c>
      <c r="H104" s="12">
        <f t="shared" si="2"/>
        <v>73000</v>
      </c>
      <c r="I104" s="2">
        <v>44000</v>
      </c>
      <c r="J104" s="13">
        <f t="shared" si="3"/>
        <v>60.273972602739725</v>
      </c>
      <c r="K104" s="110">
        <v>42004</v>
      </c>
      <c r="L104" s="2">
        <v>29000</v>
      </c>
    </row>
    <row r="105" spans="1:12" ht="12.75" customHeight="1" x14ac:dyDescent="0.2">
      <c r="A105" s="113" t="s">
        <v>4</v>
      </c>
      <c r="B105" s="2" t="s">
        <v>47</v>
      </c>
      <c r="C105" s="2" t="s">
        <v>176</v>
      </c>
      <c r="D105" s="2" t="s">
        <v>396</v>
      </c>
      <c r="E105" s="2">
        <v>350000</v>
      </c>
      <c r="F105" s="2">
        <v>11</v>
      </c>
      <c r="G105" s="2">
        <v>9</v>
      </c>
      <c r="H105" s="12">
        <f t="shared" si="2"/>
        <v>154500</v>
      </c>
      <c r="I105" s="2">
        <v>94500</v>
      </c>
      <c r="J105" s="13">
        <f t="shared" si="3"/>
        <v>61.165048543689323</v>
      </c>
      <c r="K105" s="110">
        <v>42004</v>
      </c>
      <c r="L105" s="2">
        <v>60000</v>
      </c>
    </row>
    <row r="106" spans="1:12" ht="12.75" customHeight="1" x14ac:dyDescent="0.2">
      <c r="A106" s="113" t="s">
        <v>4</v>
      </c>
      <c r="B106" s="2" t="s">
        <v>47</v>
      </c>
      <c r="C106" s="2" t="s">
        <v>178</v>
      </c>
      <c r="D106" s="2" t="s">
        <v>434</v>
      </c>
      <c r="E106" s="2">
        <v>180000</v>
      </c>
      <c r="F106" s="2">
        <v>3</v>
      </c>
      <c r="G106" s="2">
        <v>2</v>
      </c>
      <c r="H106" s="12">
        <f t="shared" si="2"/>
        <v>102000</v>
      </c>
      <c r="I106" s="2">
        <v>62000</v>
      </c>
      <c r="J106" s="13">
        <f t="shared" si="3"/>
        <v>60.784313725490193</v>
      </c>
      <c r="K106" s="110">
        <v>42004</v>
      </c>
      <c r="L106" s="2">
        <v>40000</v>
      </c>
    </row>
    <row r="107" spans="1:12" ht="12.75" customHeight="1" x14ac:dyDescent="0.2">
      <c r="A107" s="113" t="s">
        <v>4</v>
      </c>
      <c r="B107" s="2" t="s">
        <v>47</v>
      </c>
      <c r="C107" s="2" t="s">
        <v>304</v>
      </c>
      <c r="D107" s="2" t="s">
        <v>371</v>
      </c>
      <c r="E107" s="2">
        <v>340000</v>
      </c>
      <c r="F107" s="2">
        <v>4</v>
      </c>
      <c r="G107" s="2">
        <v>3</v>
      </c>
      <c r="H107" s="12">
        <f t="shared" si="2"/>
        <v>75200</v>
      </c>
      <c r="I107" s="2">
        <v>45200</v>
      </c>
      <c r="J107" s="13">
        <f t="shared" si="3"/>
        <v>60.106382978723403</v>
      </c>
      <c r="K107" s="110">
        <v>42004</v>
      </c>
      <c r="L107" s="2">
        <v>30000</v>
      </c>
    </row>
    <row r="108" spans="1:12" ht="12.75" customHeight="1" x14ac:dyDescent="0.2">
      <c r="A108" s="113" t="s">
        <v>4</v>
      </c>
      <c r="B108" s="2" t="s">
        <v>47</v>
      </c>
      <c r="C108" s="2" t="s">
        <v>326</v>
      </c>
      <c r="D108" s="2" t="s">
        <v>411</v>
      </c>
      <c r="E108" s="2">
        <v>132300</v>
      </c>
      <c r="F108" s="2">
        <v>2</v>
      </c>
      <c r="G108" s="2">
        <v>1</v>
      </c>
      <c r="H108" s="12">
        <f t="shared" si="2"/>
        <v>33000</v>
      </c>
      <c r="I108" s="2">
        <v>20000</v>
      </c>
      <c r="J108" s="13">
        <f t="shared" si="3"/>
        <v>60.606060606060609</v>
      </c>
      <c r="K108" s="110">
        <v>42004</v>
      </c>
      <c r="L108" s="2">
        <v>13000</v>
      </c>
    </row>
    <row r="109" spans="1:12" ht="12.75" customHeight="1" x14ac:dyDescent="0.2">
      <c r="A109" s="113" t="s">
        <v>4</v>
      </c>
      <c r="B109" s="2" t="s">
        <v>47</v>
      </c>
      <c r="C109" s="2" t="s">
        <v>177</v>
      </c>
      <c r="D109" s="2" t="s">
        <v>398</v>
      </c>
      <c r="E109" s="2">
        <v>300000</v>
      </c>
      <c r="F109" s="2">
        <v>3</v>
      </c>
      <c r="G109" s="2">
        <v>2</v>
      </c>
      <c r="H109" s="12">
        <f t="shared" si="2"/>
        <v>190000</v>
      </c>
      <c r="I109" s="2">
        <v>114000</v>
      </c>
      <c r="J109" s="13">
        <f t="shared" si="3"/>
        <v>60</v>
      </c>
      <c r="K109" s="110">
        <v>42004</v>
      </c>
      <c r="L109" s="2">
        <v>76000</v>
      </c>
    </row>
    <row r="110" spans="1:12" ht="12.75" customHeight="1" x14ac:dyDescent="0.2">
      <c r="A110" s="113" t="s">
        <v>4</v>
      </c>
      <c r="B110" s="2" t="s">
        <v>47</v>
      </c>
      <c r="C110" s="2" t="s">
        <v>291</v>
      </c>
      <c r="D110" s="2" t="s">
        <v>354</v>
      </c>
      <c r="E110" s="2">
        <v>194203</v>
      </c>
      <c r="F110" s="2">
        <v>6</v>
      </c>
      <c r="G110" s="2">
        <v>3</v>
      </c>
      <c r="H110" s="12">
        <f t="shared" si="2"/>
        <v>34000</v>
      </c>
      <c r="I110" s="2">
        <v>25000</v>
      </c>
      <c r="J110" s="13">
        <f t="shared" si="3"/>
        <v>73.529411764705884</v>
      </c>
      <c r="K110" s="110">
        <v>42004</v>
      </c>
      <c r="L110" s="2">
        <v>9000</v>
      </c>
    </row>
    <row r="111" spans="1:12" ht="12.75" customHeight="1" x14ac:dyDescent="0.2">
      <c r="A111" s="113" t="s">
        <v>4</v>
      </c>
      <c r="B111" s="2" t="s">
        <v>47</v>
      </c>
      <c r="C111" s="2" t="s">
        <v>181</v>
      </c>
      <c r="D111" s="2" t="s">
        <v>387</v>
      </c>
      <c r="E111" s="2">
        <v>175020</v>
      </c>
      <c r="F111" s="2">
        <v>6</v>
      </c>
      <c r="G111" s="2">
        <v>4</v>
      </c>
      <c r="H111" s="12">
        <f t="shared" si="2"/>
        <v>82000</v>
      </c>
      <c r="I111" s="2">
        <v>72000</v>
      </c>
      <c r="J111" s="13">
        <f t="shared" si="3"/>
        <v>87.804878048780495</v>
      </c>
      <c r="K111" s="110">
        <v>42004</v>
      </c>
      <c r="L111" s="2">
        <v>10000</v>
      </c>
    </row>
    <row r="112" spans="1:12" ht="12.75" customHeight="1" x14ac:dyDescent="0.2">
      <c r="A112" s="113" t="s">
        <v>4</v>
      </c>
      <c r="B112" s="2" t="s">
        <v>47</v>
      </c>
      <c r="C112" s="2" t="s">
        <v>308</v>
      </c>
      <c r="D112" s="2" t="s">
        <v>383</v>
      </c>
      <c r="E112" s="2">
        <v>349900</v>
      </c>
      <c r="F112" s="2">
        <v>6</v>
      </c>
      <c r="G112" s="2">
        <v>4</v>
      </c>
      <c r="H112" s="12">
        <f t="shared" si="2"/>
        <v>97500</v>
      </c>
      <c r="I112" s="2">
        <v>66500</v>
      </c>
      <c r="J112" s="13">
        <f t="shared" si="3"/>
        <v>68.205128205128204</v>
      </c>
      <c r="K112" s="110">
        <v>42004</v>
      </c>
      <c r="L112" s="2">
        <v>31000</v>
      </c>
    </row>
    <row r="113" spans="1:12" ht="12.75" customHeight="1" x14ac:dyDescent="0.2">
      <c r="A113" s="113" t="s">
        <v>4</v>
      </c>
      <c r="B113" s="2" t="s">
        <v>47</v>
      </c>
      <c r="C113" s="2" t="s">
        <v>184</v>
      </c>
      <c r="D113" s="2" t="s">
        <v>405</v>
      </c>
      <c r="E113" s="2">
        <v>162427</v>
      </c>
      <c r="F113" s="2">
        <v>4</v>
      </c>
      <c r="G113" s="2">
        <v>2</v>
      </c>
      <c r="H113" s="12">
        <f t="shared" si="2"/>
        <v>97000</v>
      </c>
      <c r="I113" s="2">
        <v>59000</v>
      </c>
      <c r="J113" s="13">
        <f t="shared" si="3"/>
        <v>60.824742268041234</v>
      </c>
      <c r="K113" s="110">
        <v>42004</v>
      </c>
      <c r="L113" s="2">
        <v>38000</v>
      </c>
    </row>
    <row r="114" spans="1:12" ht="12.75" customHeight="1" x14ac:dyDescent="0.2">
      <c r="A114" s="113" t="s">
        <v>4</v>
      </c>
      <c r="B114" s="2" t="s">
        <v>47</v>
      </c>
      <c r="C114" s="2" t="s">
        <v>7</v>
      </c>
      <c r="D114" s="2" t="s">
        <v>453</v>
      </c>
      <c r="E114" s="2">
        <v>267665</v>
      </c>
      <c r="F114" s="2">
        <v>15</v>
      </c>
      <c r="G114" s="2">
        <v>9</v>
      </c>
      <c r="H114" s="12">
        <f t="shared" si="2"/>
        <v>116900</v>
      </c>
      <c r="I114" s="2">
        <v>85500</v>
      </c>
      <c r="J114" s="13">
        <f t="shared" si="3"/>
        <v>73.139435414884517</v>
      </c>
      <c r="K114" s="110">
        <v>42004</v>
      </c>
      <c r="L114" s="2">
        <v>31400</v>
      </c>
    </row>
    <row r="115" spans="1:12" ht="12.75" customHeight="1" x14ac:dyDescent="0.2">
      <c r="A115" s="113" t="s">
        <v>4</v>
      </c>
      <c r="B115" s="2" t="s">
        <v>47</v>
      </c>
      <c r="C115" s="2" t="s">
        <v>77</v>
      </c>
      <c r="D115" s="2" t="s">
        <v>366</v>
      </c>
      <c r="E115" s="2">
        <v>200000</v>
      </c>
      <c r="F115" s="2">
        <v>4</v>
      </c>
      <c r="G115" s="2">
        <v>2</v>
      </c>
      <c r="H115" s="12">
        <f t="shared" si="2"/>
        <v>37000</v>
      </c>
      <c r="I115" s="2">
        <v>23000</v>
      </c>
      <c r="J115" s="13">
        <f t="shared" si="3"/>
        <v>62.162162162162161</v>
      </c>
      <c r="K115" s="110">
        <v>42004</v>
      </c>
      <c r="L115" s="2">
        <v>14000</v>
      </c>
    </row>
    <row r="116" spans="1:12" ht="12.75" customHeight="1" x14ac:dyDescent="0.2">
      <c r="A116" s="113" t="s">
        <v>4</v>
      </c>
      <c r="B116" s="2" t="s">
        <v>47</v>
      </c>
      <c r="C116" s="2" t="s">
        <v>182</v>
      </c>
      <c r="D116" s="2" t="s">
        <v>365</v>
      </c>
      <c r="E116" s="2">
        <v>325000</v>
      </c>
      <c r="F116" s="2">
        <v>4</v>
      </c>
      <c r="G116" s="2">
        <v>2</v>
      </c>
      <c r="H116" s="12">
        <f t="shared" si="2"/>
        <v>133000</v>
      </c>
      <c r="I116" s="2">
        <v>80000</v>
      </c>
      <c r="J116" s="13">
        <f t="shared" si="3"/>
        <v>60.150375939849624</v>
      </c>
      <c r="K116" s="110">
        <v>42004</v>
      </c>
      <c r="L116" s="2">
        <v>53000</v>
      </c>
    </row>
    <row r="117" spans="1:12" ht="12.75" customHeight="1" x14ac:dyDescent="0.2">
      <c r="A117" s="113" t="s">
        <v>4</v>
      </c>
      <c r="B117" s="2" t="s">
        <v>47</v>
      </c>
      <c r="C117" s="2" t="s">
        <v>75</v>
      </c>
      <c r="D117" s="2" t="s">
        <v>430</v>
      </c>
      <c r="E117" s="2">
        <v>170000</v>
      </c>
      <c r="F117" s="2">
        <v>4</v>
      </c>
      <c r="G117" s="2">
        <v>2</v>
      </c>
      <c r="H117" s="12">
        <f t="shared" si="2"/>
        <v>63000</v>
      </c>
      <c r="I117" s="2">
        <v>38000</v>
      </c>
      <c r="J117" s="13">
        <f t="shared" si="3"/>
        <v>60.317460317460316</v>
      </c>
      <c r="K117" s="110">
        <v>42004</v>
      </c>
      <c r="L117" s="2">
        <v>25000</v>
      </c>
    </row>
    <row r="118" spans="1:12" ht="12.75" customHeight="1" x14ac:dyDescent="0.2">
      <c r="A118" s="113" t="s">
        <v>4</v>
      </c>
      <c r="B118" s="2" t="s">
        <v>47</v>
      </c>
      <c r="C118" s="2" t="s">
        <v>321</v>
      </c>
      <c r="D118" s="2" t="s">
        <v>406</v>
      </c>
      <c r="E118" s="2">
        <v>170000</v>
      </c>
      <c r="F118" s="2">
        <v>4</v>
      </c>
      <c r="G118" s="2">
        <v>2</v>
      </c>
      <c r="H118" s="12">
        <f t="shared" si="2"/>
        <v>58000</v>
      </c>
      <c r="I118" s="2">
        <v>35000</v>
      </c>
      <c r="J118" s="13">
        <f t="shared" si="3"/>
        <v>60.344827586206897</v>
      </c>
      <c r="K118" s="110">
        <v>42004</v>
      </c>
      <c r="L118" s="2">
        <v>23000</v>
      </c>
    </row>
    <row r="119" spans="1:12" ht="12.75" customHeight="1" x14ac:dyDescent="0.2">
      <c r="A119" s="113" t="s">
        <v>4</v>
      </c>
      <c r="B119" s="2" t="s">
        <v>47</v>
      </c>
      <c r="C119" s="2" t="s">
        <v>469</v>
      </c>
      <c r="D119" s="2" t="s">
        <v>381</v>
      </c>
      <c r="E119" s="2">
        <v>193000</v>
      </c>
      <c r="F119" s="2">
        <v>2</v>
      </c>
      <c r="G119" s="2">
        <v>1</v>
      </c>
      <c r="H119" s="12">
        <f t="shared" si="2"/>
        <v>50000</v>
      </c>
      <c r="I119" s="2">
        <v>30000</v>
      </c>
      <c r="J119" s="13">
        <f t="shared" si="3"/>
        <v>60</v>
      </c>
      <c r="K119" s="110">
        <v>42004</v>
      </c>
      <c r="L119" s="2">
        <v>20000</v>
      </c>
    </row>
    <row r="120" spans="1:12" ht="12.75" customHeight="1" x14ac:dyDescent="0.2">
      <c r="A120" s="113" t="s">
        <v>4</v>
      </c>
      <c r="B120" s="2" t="s">
        <v>47</v>
      </c>
      <c r="C120" s="2" t="s">
        <v>292</v>
      </c>
      <c r="D120" s="2" t="s">
        <v>355</v>
      </c>
      <c r="E120" s="2">
        <v>350000</v>
      </c>
      <c r="F120" s="2">
        <v>7</v>
      </c>
      <c r="G120" s="2">
        <v>4</v>
      </c>
      <c r="H120" s="12">
        <f t="shared" si="2"/>
        <v>45000</v>
      </c>
      <c r="I120" s="2">
        <v>33000</v>
      </c>
      <c r="J120" s="13">
        <f t="shared" si="3"/>
        <v>73.333333333333329</v>
      </c>
      <c r="K120" s="110">
        <v>42004</v>
      </c>
      <c r="L120" s="2">
        <v>12000</v>
      </c>
    </row>
    <row r="121" spans="1:12" ht="12.75" customHeight="1" x14ac:dyDescent="0.2">
      <c r="A121" s="113" t="s">
        <v>4</v>
      </c>
      <c r="B121" s="2" t="s">
        <v>47</v>
      </c>
      <c r="C121" s="2" t="s">
        <v>340</v>
      </c>
      <c r="D121" s="3" t="s">
        <v>454</v>
      </c>
      <c r="E121" s="2">
        <v>350000</v>
      </c>
      <c r="F121" s="2">
        <v>5</v>
      </c>
      <c r="G121" s="2">
        <v>4</v>
      </c>
      <c r="H121" s="12">
        <f t="shared" si="2"/>
        <v>67000</v>
      </c>
      <c r="I121" s="2">
        <v>41000</v>
      </c>
      <c r="J121" s="13">
        <f t="shared" si="3"/>
        <v>61.194029850746269</v>
      </c>
      <c r="K121" s="110">
        <v>42004</v>
      </c>
      <c r="L121" s="2">
        <v>26000</v>
      </c>
    </row>
    <row r="122" spans="1:12" ht="12.75" customHeight="1" x14ac:dyDescent="0.2">
      <c r="A122" s="6" t="s">
        <v>38</v>
      </c>
      <c r="D122" s="24"/>
      <c r="E122" s="96">
        <f>SUM(E3:E121)</f>
        <v>17813870</v>
      </c>
      <c r="H122" s="96">
        <f>SUM(H3:H121)</f>
        <v>6927197.5199999996</v>
      </c>
      <c r="I122" s="96">
        <f>SUM(I3:I121)</f>
        <v>4902545.5999999996</v>
      </c>
      <c r="L122" s="96">
        <f>SUM(L3:L121)</f>
        <v>2024651.92</v>
      </c>
    </row>
    <row r="123" spans="1:12" ht="12.75" customHeight="1" x14ac:dyDescent="0.2">
      <c r="D123" s="14" t="s">
        <v>40</v>
      </c>
      <c r="E123" s="187">
        <f>SUM(E3:E121)</f>
        <v>17813870</v>
      </c>
      <c r="F123" s="10"/>
      <c r="L123" s="10"/>
    </row>
    <row r="124" spans="1:12" ht="12.75" customHeight="1" x14ac:dyDescent="0.2">
      <c r="D124" s="15"/>
      <c r="E124" s="105"/>
    </row>
    <row r="125" spans="1:12" ht="12.75" customHeight="1" x14ac:dyDescent="0.2">
      <c r="D125" s="15" t="s">
        <v>37</v>
      </c>
      <c r="E125" s="59">
        <v>370612</v>
      </c>
      <c r="G125" s="10"/>
    </row>
    <row r="126" spans="1:12" ht="12.75" customHeight="1" x14ac:dyDescent="0.2">
      <c r="D126" s="14" t="s">
        <v>41</v>
      </c>
      <c r="E126" s="59">
        <v>294518</v>
      </c>
    </row>
    <row r="127" spans="1:12" ht="12.75" customHeight="1" x14ac:dyDescent="0.2">
      <c r="D127" s="15" t="s">
        <v>42</v>
      </c>
      <c r="E127" s="187">
        <f>SUM(E123:E126)</f>
        <v>18479000</v>
      </c>
    </row>
    <row r="128" spans="1:12" ht="12.75" customHeight="1" x14ac:dyDescent="0.2">
      <c r="D128" s="24"/>
    </row>
    <row r="129" spans="1:12" ht="12.75" customHeight="1" x14ac:dyDescent="0.2">
      <c r="D129" s="97"/>
    </row>
    <row r="130" spans="1:12" ht="12.75" customHeight="1" x14ac:dyDescent="0.2">
      <c r="D130" s="24"/>
    </row>
    <row r="131" spans="1:12" ht="12.75" customHeight="1" x14ac:dyDescent="0.2">
      <c r="D131" s="24"/>
    </row>
    <row r="133" spans="1:12" ht="12.75" customHeight="1" x14ac:dyDescent="0.2">
      <c r="A133" s="6" t="s">
        <v>67</v>
      </c>
    </row>
    <row r="134" spans="1:12" s="9" customFormat="1" ht="12.75" customHeight="1" x14ac:dyDescent="0.2">
      <c r="A134" s="2" t="s">
        <v>456</v>
      </c>
      <c r="B134" s="2" t="s">
        <v>50</v>
      </c>
      <c r="C134" s="2" t="s">
        <v>156</v>
      </c>
      <c r="D134" s="2" t="s">
        <v>457</v>
      </c>
      <c r="E134" s="2">
        <v>180000</v>
      </c>
      <c r="F134" s="2">
        <v>4</v>
      </c>
      <c r="G134" s="2">
        <v>2</v>
      </c>
      <c r="H134" s="18">
        <f>SUM(I134+L134)</f>
        <v>70000</v>
      </c>
      <c r="I134" s="2">
        <v>50000</v>
      </c>
      <c r="J134" s="58">
        <f>SUM(100*I134/H134)</f>
        <v>71.428571428571431</v>
      </c>
      <c r="K134" s="110">
        <v>42004</v>
      </c>
      <c r="L134" s="2">
        <v>20000</v>
      </c>
    </row>
    <row r="135" spans="1:12" s="9" customFormat="1" ht="12.75" customHeight="1" x14ac:dyDescent="0.2">
      <c r="A135" s="2" t="s">
        <v>456</v>
      </c>
      <c r="B135" s="2" t="s">
        <v>50</v>
      </c>
      <c r="C135" s="2" t="s">
        <v>455</v>
      </c>
      <c r="D135" s="2" t="s">
        <v>458</v>
      </c>
      <c r="E135" s="2">
        <v>192000</v>
      </c>
      <c r="F135" s="2">
        <v>2</v>
      </c>
      <c r="G135" s="2">
        <v>2</v>
      </c>
      <c r="H135" s="18">
        <f>SUM(I135+L135)</f>
        <v>26000</v>
      </c>
      <c r="I135" s="2">
        <v>26000</v>
      </c>
      <c r="J135" s="58">
        <f>SUM(100*I135/H135)</f>
        <v>100</v>
      </c>
      <c r="K135" s="110">
        <v>42004</v>
      </c>
      <c r="L135" s="2">
        <v>0</v>
      </c>
    </row>
    <row r="136" spans="1:12" ht="12.75" customHeight="1" x14ac:dyDescent="0.2">
      <c r="D136" s="46" t="s">
        <v>489</v>
      </c>
      <c r="E136" s="108">
        <f>SUM(E134:E135)</f>
        <v>372000</v>
      </c>
    </row>
    <row r="137" spans="1:12" ht="12.75" customHeight="1" x14ac:dyDescent="0.2">
      <c r="D137" s="35"/>
      <c r="E137" s="29"/>
    </row>
    <row r="138" spans="1:12" ht="12.75" customHeight="1" x14ac:dyDescent="0.2">
      <c r="D138" s="43" t="s">
        <v>66</v>
      </c>
      <c r="E138" s="60">
        <v>0</v>
      </c>
    </row>
    <row r="139" spans="1:12" ht="12.75" customHeight="1" x14ac:dyDescent="0.2">
      <c r="D139" s="34" t="s">
        <v>41</v>
      </c>
      <c r="E139" s="60">
        <v>0</v>
      </c>
    </row>
    <row r="140" spans="1:12" ht="12.75" customHeight="1" x14ac:dyDescent="0.2">
      <c r="D140" s="35"/>
      <c r="E140" s="29"/>
    </row>
    <row r="141" spans="1:12" ht="12.75" customHeight="1" x14ac:dyDescent="0.2">
      <c r="D141" s="35" t="s">
        <v>99</v>
      </c>
      <c r="E141" s="106">
        <f>SUM(E136:E140)</f>
        <v>372000</v>
      </c>
    </row>
    <row r="142" spans="1:12" ht="12.75" customHeight="1" x14ac:dyDescent="0.2">
      <c r="D142" s="1"/>
      <c r="E142"/>
    </row>
    <row r="143" spans="1:12" ht="12.75" customHeight="1" x14ac:dyDescent="0.2">
      <c r="D143" s="1"/>
      <c r="E143"/>
    </row>
    <row r="144" spans="1:12" ht="12.75" customHeight="1" x14ac:dyDescent="0.2">
      <c r="D144" s="34" t="s">
        <v>69</v>
      </c>
      <c r="E144" s="106">
        <f>SUM(E123+E136)</f>
        <v>18185870</v>
      </c>
      <c r="G144" s="10"/>
    </row>
    <row r="145" spans="4:7" ht="12.75" customHeight="1" x14ac:dyDescent="0.2">
      <c r="D145" s="35"/>
      <c r="E145" s="29"/>
    </row>
    <row r="146" spans="4:7" ht="12.75" customHeight="1" x14ac:dyDescent="0.2">
      <c r="D146" s="43" t="s">
        <v>66</v>
      </c>
      <c r="E146" s="60">
        <f>SUM(E125+E138)</f>
        <v>370612</v>
      </c>
    </row>
    <row r="147" spans="4:7" ht="12.75" customHeight="1" x14ac:dyDescent="0.2">
      <c r="D147" s="34" t="s">
        <v>41</v>
      </c>
      <c r="E147" s="60">
        <f>SUM(E126+E139)</f>
        <v>294518</v>
      </c>
    </row>
    <row r="148" spans="4:7" ht="12.75" customHeight="1" x14ac:dyDescent="0.2">
      <c r="D148" s="35"/>
      <c r="E148" s="29"/>
    </row>
    <row r="149" spans="4:7" ht="12.75" customHeight="1" x14ac:dyDescent="0.2">
      <c r="D149" s="35" t="s">
        <v>38</v>
      </c>
      <c r="E149" s="106">
        <f>SUM(E144+E146+E147)</f>
        <v>18851000</v>
      </c>
      <c r="G149" s="10"/>
    </row>
  </sheetData>
  <autoFilter ref="A2:S123"/>
  <phoneticPr fontId="0" type="noConversion"/>
  <pageMargins left="0.78740157499999996" right="0.78740157499999996" top="0.984251969" bottom="0.984251969" header="0.4921259845" footer="0.4921259845"/>
  <pageSetup paperSize="9" scale="70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25" sqref="D25"/>
    </sheetView>
  </sheetViews>
  <sheetFormatPr defaultRowHeight="12.75" x14ac:dyDescent="0.2"/>
  <cols>
    <col min="2" max="2" width="11.42578125" customWidth="1"/>
    <col min="3" max="3" width="29.140625" customWidth="1"/>
    <col min="4" max="4" width="50" customWidth="1"/>
    <col min="5" max="5" width="12.28515625" customWidth="1"/>
    <col min="6" max="6" width="23.7109375" customWidth="1"/>
    <col min="7" max="7" width="13.85546875" customWidth="1"/>
    <col min="8" max="8" width="15.7109375" customWidth="1"/>
    <col min="9" max="9" width="15.42578125" customWidth="1"/>
    <col min="11" max="11" width="10.28515625" customWidth="1"/>
    <col min="12" max="12" width="9.85546875" customWidth="1"/>
  </cols>
  <sheetData>
    <row r="1" spans="1:12" x14ac:dyDescent="0.2">
      <c r="A1" s="55" t="s">
        <v>441</v>
      </c>
      <c r="B1" s="55"/>
      <c r="C1" s="55"/>
      <c r="D1" s="6"/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s="9" customFormat="1" ht="12.75" customHeight="1" x14ac:dyDescent="0.2">
      <c r="A3" s="2" t="s">
        <v>497</v>
      </c>
      <c r="B3" s="2" t="s">
        <v>47</v>
      </c>
      <c r="C3" s="23" t="s">
        <v>495</v>
      </c>
      <c r="D3" s="2" t="s">
        <v>496</v>
      </c>
      <c r="E3" s="2">
        <v>2292000</v>
      </c>
      <c r="F3" s="2">
        <v>21</v>
      </c>
      <c r="G3" s="2">
        <v>14</v>
      </c>
      <c r="H3" s="18">
        <f>SUM(I3+L3)</f>
        <v>990000</v>
      </c>
      <c r="I3" s="2">
        <v>840000</v>
      </c>
      <c r="J3" s="58">
        <f>SUM(100*I3/H3)</f>
        <v>84.848484848484844</v>
      </c>
      <c r="K3" s="109">
        <v>42004</v>
      </c>
      <c r="L3" s="2">
        <v>150000</v>
      </c>
    </row>
    <row r="4" spans="1:12" s="7" customFormat="1" ht="12.75" customHeight="1" x14ac:dyDescent="0.2">
      <c r="D4" s="46" t="s">
        <v>40</v>
      </c>
      <c r="E4" s="108">
        <f>SUM(E3:E3)</f>
        <v>2292000</v>
      </c>
    </row>
    <row r="5" spans="1:12" s="7" customFormat="1" ht="12.75" customHeight="1" x14ac:dyDescent="0.2">
      <c r="D5" s="35"/>
      <c r="E5" s="29"/>
    </row>
    <row r="6" spans="1:12" s="7" customFormat="1" ht="12.75" customHeight="1" x14ac:dyDescent="0.2">
      <c r="D6" s="43" t="s">
        <v>66</v>
      </c>
      <c r="E6" s="60">
        <v>0</v>
      </c>
    </row>
    <row r="7" spans="1:12" s="7" customFormat="1" ht="12.75" customHeight="1" x14ac:dyDescent="0.2">
      <c r="D7" s="34" t="s">
        <v>41</v>
      </c>
      <c r="E7" s="60">
        <v>0</v>
      </c>
    </row>
    <row r="8" spans="1:12" s="7" customFormat="1" ht="12.75" customHeight="1" x14ac:dyDescent="0.2">
      <c r="D8" s="35"/>
      <c r="E8" s="29"/>
    </row>
    <row r="9" spans="1:12" s="7" customFormat="1" ht="12.75" customHeight="1" x14ac:dyDescent="0.2">
      <c r="D9" s="35" t="s">
        <v>42</v>
      </c>
      <c r="E9" s="106">
        <f>SUM(E4:E8)</f>
        <v>2292000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30" sqref="D30"/>
    </sheetView>
  </sheetViews>
  <sheetFormatPr defaultRowHeight="12.75" x14ac:dyDescent="0.2"/>
  <cols>
    <col min="1" max="1" width="9.140625" customWidth="1"/>
    <col min="2" max="2" width="11.42578125" customWidth="1"/>
    <col min="3" max="3" width="29.140625" customWidth="1"/>
    <col min="4" max="4" width="54.28515625" customWidth="1"/>
    <col min="5" max="5" width="11.7109375" customWidth="1"/>
    <col min="6" max="6" width="23.7109375" customWidth="1"/>
    <col min="7" max="7" width="13.85546875" customWidth="1"/>
    <col min="8" max="8" width="15.7109375" customWidth="1"/>
    <col min="9" max="9" width="15.42578125" customWidth="1"/>
    <col min="11" max="12" width="10.140625" bestFit="1" customWidth="1"/>
    <col min="13" max="13" width="11.140625" customWidth="1"/>
  </cols>
  <sheetData>
    <row r="1" spans="1:12" x14ac:dyDescent="0.2">
      <c r="A1" s="55" t="s">
        <v>441</v>
      </c>
      <c r="B1" s="55"/>
      <c r="C1" s="55"/>
      <c r="D1" s="36"/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s="9" customFormat="1" ht="12.75" customHeight="1" x14ac:dyDescent="0.2">
      <c r="A3" s="2" t="s">
        <v>119</v>
      </c>
      <c r="B3" s="2" t="s">
        <v>47</v>
      </c>
      <c r="C3" s="2" t="s">
        <v>120</v>
      </c>
      <c r="D3" s="2" t="s">
        <v>472</v>
      </c>
      <c r="E3" s="2">
        <v>711000</v>
      </c>
      <c r="F3" s="2">
        <v>7</v>
      </c>
      <c r="G3" s="2">
        <v>5</v>
      </c>
      <c r="H3" s="18">
        <f>SUM(I3+L3)</f>
        <v>180000</v>
      </c>
      <c r="I3" s="2">
        <v>132000</v>
      </c>
      <c r="J3" s="58">
        <f>SUM(100*I3/H3)</f>
        <v>73.333333333333329</v>
      </c>
      <c r="K3" s="109">
        <v>42004</v>
      </c>
      <c r="L3" s="12">
        <v>48000</v>
      </c>
    </row>
    <row r="4" spans="1:12" s="9" customFormat="1" ht="12.75" customHeight="1" x14ac:dyDescent="0.2">
      <c r="A4" s="2" t="s">
        <v>119</v>
      </c>
      <c r="B4" s="2" t="s">
        <v>47</v>
      </c>
      <c r="C4" s="2" t="s">
        <v>474</v>
      </c>
      <c r="D4" s="2" t="s">
        <v>473</v>
      </c>
      <c r="E4" s="2">
        <v>1239000</v>
      </c>
      <c r="F4" s="2">
        <v>12</v>
      </c>
      <c r="G4" s="2">
        <v>6</v>
      </c>
      <c r="H4" s="18">
        <f>SUM(I4+L4)</f>
        <v>197000</v>
      </c>
      <c r="I4" s="2">
        <v>185000</v>
      </c>
      <c r="J4" s="58">
        <f>SUM(100*I4/H4)</f>
        <v>93.90862944162437</v>
      </c>
      <c r="K4" s="109">
        <v>42004</v>
      </c>
      <c r="L4" s="12">
        <v>12000</v>
      </c>
    </row>
    <row r="5" spans="1:12" x14ac:dyDescent="0.2">
      <c r="A5" s="2" t="s">
        <v>456</v>
      </c>
      <c r="B5" s="2" t="s">
        <v>50</v>
      </c>
      <c r="C5" s="2" t="s">
        <v>156</v>
      </c>
      <c r="D5" s="2" t="s">
        <v>457</v>
      </c>
      <c r="E5" s="2">
        <v>380000</v>
      </c>
      <c r="F5" s="2">
        <v>7</v>
      </c>
      <c r="G5" s="2">
        <v>4</v>
      </c>
      <c r="H5" s="18">
        <f t="shared" ref="H5:H11" si="0">SUM(I5+L5)</f>
        <v>150000</v>
      </c>
      <c r="I5" s="2">
        <v>120000</v>
      </c>
      <c r="J5" s="98">
        <f t="shared" ref="J5:J11" si="1">SUM(100*I5/H5)</f>
        <v>80</v>
      </c>
      <c r="K5" s="109">
        <v>42004</v>
      </c>
      <c r="L5" s="12">
        <v>30000</v>
      </c>
    </row>
    <row r="6" spans="1:12" x14ac:dyDescent="0.2">
      <c r="A6" s="2" t="s">
        <v>456</v>
      </c>
      <c r="B6" s="2" t="s">
        <v>50</v>
      </c>
      <c r="C6" s="2" t="s">
        <v>455</v>
      </c>
      <c r="D6" s="2" t="s">
        <v>458</v>
      </c>
      <c r="E6" s="2">
        <v>380000</v>
      </c>
      <c r="F6" s="2">
        <v>6</v>
      </c>
      <c r="G6" s="2">
        <v>6</v>
      </c>
      <c r="H6" s="18">
        <f t="shared" si="0"/>
        <v>81000</v>
      </c>
      <c r="I6" s="2">
        <v>81000</v>
      </c>
      <c r="J6" s="98">
        <f t="shared" si="1"/>
        <v>100</v>
      </c>
      <c r="K6" s="109">
        <v>42004</v>
      </c>
      <c r="L6" s="12">
        <v>0</v>
      </c>
    </row>
    <row r="7" spans="1:12" x14ac:dyDescent="0.2">
      <c r="A7" s="2" t="s">
        <v>129</v>
      </c>
      <c r="B7" s="2" t="s">
        <v>50</v>
      </c>
      <c r="C7" s="2" t="s">
        <v>478</v>
      </c>
      <c r="D7" s="2" t="s">
        <v>477</v>
      </c>
      <c r="E7" s="2">
        <v>370000</v>
      </c>
      <c r="F7" s="2">
        <v>4</v>
      </c>
      <c r="G7" s="2">
        <v>3</v>
      </c>
      <c r="H7" s="18">
        <f t="shared" si="0"/>
        <v>163470</v>
      </c>
      <c r="I7" s="2">
        <v>161470</v>
      </c>
      <c r="J7" s="98">
        <f t="shared" si="1"/>
        <v>98.776533920597046</v>
      </c>
      <c r="K7" s="109">
        <v>42004</v>
      </c>
      <c r="L7" s="12">
        <v>2000</v>
      </c>
    </row>
    <row r="8" spans="1:12" s="56" customFormat="1" x14ac:dyDescent="0.2">
      <c r="A8" s="129" t="s">
        <v>157</v>
      </c>
      <c r="B8" s="129" t="s">
        <v>50</v>
      </c>
      <c r="C8" s="129" t="s">
        <v>481</v>
      </c>
      <c r="D8" s="129" t="s">
        <v>480</v>
      </c>
      <c r="E8" s="129">
        <v>360000</v>
      </c>
      <c r="F8" s="129">
        <v>7</v>
      </c>
      <c r="G8" s="129">
        <v>7</v>
      </c>
      <c r="H8" s="18">
        <f t="shared" si="0"/>
        <v>99000</v>
      </c>
      <c r="I8" s="129">
        <v>99000</v>
      </c>
      <c r="J8" s="98">
        <f t="shared" si="1"/>
        <v>100</v>
      </c>
      <c r="K8" s="109">
        <v>42004</v>
      </c>
      <c r="L8" s="18">
        <v>0</v>
      </c>
    </row>
    <row r="9" spans="1:12" x14ac:dyDescent="0.2">
      <c r="A9" s="2" t="s">
        <v>157</v>
      </c>
      <c r="B9" s="2" t="s">
        <v>50</v>
      </c>
      <c r="C9" s="2" t="s">
        <v>255</v>
      </c>
      <c r="D9" s="2" t="s">
        <v>254</v>
      </c>
      <c r="E9" s="2">
        <v>380000</v>
      </c>
      <c r="F9" s="2">
        <v>7</v>
      </c>
      <c r="G9" s="2">
        <v>6</v>
      </c>
      <c r="H9" s="18">
        <f t="shared" si="0"/>
        <v>106000</v>
      </c>
      <c r="I9" s="2">
        <v>91000</v>
      </c>
      <c r="J9" s="98">
        <f t="shared" si="1"/>
        <v>85.84905660377359</v>
      </c>
      <c r="K9" s="109">
        <v>42004</v>
      </c>
      <c r="L9" s="12">
        <v>15000</v>
      </c>
    </row>
    <row r="10" spans="1:12" x14ac:dyDescent="0.2">
      <c r="A10" s="2" t="s">
        <v>157</v>
      </c>
      <c r="B10" s="2" t="s">
        <v>50</v>
      </c>
      <c r="C10" s="2" t="s">
        <v>502</v>
      </c>
      <c r="D10" s="2" t="s">
        <v>483</v>
      </c>
      <c r="E10" s="2">
        <v>370000</v>
      </c>
      <c r="F10" s="2">
        <v>4</v>
      </c>
      <c r="G10" s="2">
        <v>4</v>
      </c>
      <c r="H10" s="18">
        <f t="shared" si="0"/>
        <v>70000</v>
      </c>
      <c r="I10" s="2">
        <v>70000</v>
      </c>
      <c r="J10" s="98">
        <f t="shared" si="1"/>
        <v>100</v>
      </c>
      <c r="K10" s="109">
        <v>42004</v>
      </c>
      <c r="L10" s="12">
        <v>0</v>
      </c>
    </row>
    <row r="11" spans="1:12" x14ac:dyDescent="0.2">
      <c r="A11" s="2" t="s">
        <v>157</v>
      </c>
      <c r="B11" s="2" t="s">
        <v>50</v>
      </c>
      <c r="C11" s="2" t="s">
        <v>487</v>
      </c>
      <c r="D11" s="2" t="s">
        <v>486</v>
      </c>
      <c r="E11" s="2">
        <v>310000</v>
      </c>
      <c r="F11" s="2">
        <v>4</v>
      </c>
      <c r="G11" s="2">
        <v>2</v>
      </c>
      <c r="H11" s="18">
        <f t="shared" si="0"/>
        <v>130000</v>
      </c>
      <c r="I11" s="2">
        <v>120000</v>
      </c>
      <c r="J11" s="98">
        <f t="shared" si="1"/>
        <v>92.307692307692307</v>
      </c>
      <c r="K11" s="109">
        <v>42004</v>
      </c>
      <c r="L11" s="12">
        <v>10000</v>
      </c>
    </row>
    <row r="12" spans="1:12" ht="15" x14ac:dyDescent="0.25">
      <c r="A12" s="57" t="s">
        <v>38</v>
      </c>
      <c r="B12" s="20"/>
      <c r="C12" s="20"/>
      <c r="D12" s="50" t="s">
        <v>68</v>
      </c>
      <c r="E12" s="107">
        <f>SUM(E3:E11)</f>
        <v>4500000</v>
      </c>
      <c r="F12">
        <f>SUM(F3:F11)</f>
        <v>58</v>
      </c>
      <c r="G12">
        <f>SUM(G3:G11)</f>
        <v>43</v>
      </c>
      <c r="H12" s="33">
        <f>SUM(H3:H11)</f>
        <v>1176470</v>
      </c>
      <c r="I12" s="33">
        <f>SUM(I3:I11)</f>
        <v>1059470</v>
      </c>
    </row>
    <row r="13" spans="1:12" x14ac:dyDescent="0.2">
      <c r="A13" s="49"/>
      <c r="B13" s="20"/>
      <c r="C13" s="20"/>
      <c r="D13" s="51" t="s">
        <v>66</v>
      </c>
      <c r="E13" s="61">
        <v>0</v>
      </c>
    </row>
    <row r="14" spans="1:12" x14ac:dyDescent="0.2">
      <c r="A14" s="20"/>
      <c r="B14" s="20"/>
      <c r="C14" s="20"/>
      <c r="D14" s="47" t="s">
        <v>41</v>
      </c>
      <c r="E14" s="61">
        <v>0</v>
      </c>
    </row>
    <row r="15" spans="1:12" x14ac:dyDescent="0.2">
      <c r="A15" s="20"/>
      <c r="B15" s="20"/>
      <c r="C15" s="20"/>
      <c r="D15" s="35" t="s">
        <v>98</v>
      </c>
      <c r="E15" s="115">
        <f>SUM(E12:E14)</f>
        <v>4500000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E31" sqref="E31"/>
    </sheetView>
  </sheetViews>
  <sheetFormatPr defaultRowHeight="12.75" x14ac:dyDescent="0.2"/>
  <cols>
    <col min="1" max="1" width="15" customWidth="1"/>
    <col min="2" max="3" width="15.140625" customWidth="1"/>
    <col min="4" max="4" width="16.42578125" customWidth="1"/>
    <col min="5" max="5" width="20.28515625" customWidth="1"/>
    <col min="6" max="6" width="10.140625" bestFit="1" customWidth="1"/>
    <col min="7" max="7" width="11.140625" bestFit="1" customWidth="1"/>
  </cols>
  <sheetData>
    <row r="1" spans="1:6" ht="23.25" x14ac:dyDescent="0.35">
      <c r="A1" s="139" t="s">
        <v>503</v>
      </c>
      <c r="B1" s="139"/>
      <c r="C1" s="139"/>
      <c r="D1" s="139"/>
      <c r="E1" s="139"/>
    </row>
    <row r="2" spans="1:6" ht="23.25" x14ac:dyDescent="0.35">
      <c r="A2" s="64"/>
      <c r="B2" s="64"/>
      <c r="C2" s="64"/>
      <c r="D2" s="64"/>
      <c r="E2" s="64"/>
    </row>
    <row r="3" spans="1:6" ht="23.25" x14ac:dyDescent="0.35">
      <c r="A3" s="64"/>
      <c r="B3" s="64"/>
      <c r="C3" s="64"/>
      <c r="D3" s="64"/>
      <c r="E3" s="64"/>
    </row>
    <row r="4" spans="1:6" ht="13.5" thickBot="1" x14ac:dyDescent="0.25">
      <c r="C4" t="s">
        <v>92</v>
      </c>
    </row>
    <row r="5" spans="1:6" ht="15.75" thickBot="1" x14ac:dyDescent="0.3">
      <c r="A5" s="65" t="s">
        <v>1</v>
      </c>
      <c r="B5" s="66" t="s">
        <v>93</v>
      </c>
      <c r="C5" s="66" t="s">
        <v>94</v>
      </c>
      <c r="D5" s="66" t="s">
        <v>95</v>
      </c>
      <c r="E5" s="67" t="s">
        <v>96</v>
      </c>
      <c r="F5" s="101"/>
    </row>
    <row r="6" spans="1:6" x14ac:dyDescent="0.2">
      <c r="A6" s="68" t="s">
        <v>4</v>
      </c>
      <c r="B6" s="69">
        <f>SUM(C6:E6)</f>
        <v>18479000</v>
      </c>
      <c r="C6" s="69">
        <v>17813870</v>
      </c>
      <c r="D6" s="69">
        <v>370612</v>
      </c>
      <c r="E6" s="116">
        <v>294518</v>
      </c>
      <c r="F6" s="81"/>
    </row>
    <row r="7" spans="1:6" x14ac:dyDescent="0.2">
      <c r="A7" s="70" t="s">
        <v>8</v>
      </c>
      <c r="B7" s="71">
        <f>SUM(C7:E7)</f>
        <v>23528000</v>
      </c>
      <c r="C7" s="120">
        <v>23172093</v>
      </c>
      <c r="D7" s="120">
        <v>78564</v>
      </c>
      <c r="E7" s="118">
        <v>277343</v>
      </c>
      <c r="F7" s="11"/>
    </row>
    <row r="8" spans="1:6" x14ac:dyDescent="0.2">
      <c r="A8" s="70" t="s">
        <v>36</v>
      </c>
      <c r="B8" s="71">
        <f t="shared" ref="B8:B16" si="0">SUM(C8:E8)</f>
        <v>6603000</v>
      </c>
      <c r="C8" s="71">
        <v>6273155</v>
      </c>
      <c r="D8" s="71">
        <v>329845</v>
      </c>
      <c r="E8" s="117">
        <v>0</v>
      </c>
      <c r="F8" s="81"/>
    </row>
    <row r="9" spans="1:6" x14ac:dyDescent="0.2">
      <c r="A9" s="70" t="s">
        <v>34</v>
      </c>
      <c r="B9" s="71">
        <f t="shared" si="0"/>
        <v>106000</v>
      </c>
      <c r="C9" s="71">
        <v>106000</v>
      </c>
      <c r="D9" s="71">
        <v>0</v>
      </c>
      <c r="E9" s="118">
        <v>0</v>
      </c>
      <c r="F9" s="81"/>
    </row>
    <row r="10" spans="1:6" x14ac:dyDescent="0.2">
      <c r="A10" s="70" t="s">
        <v>28</v>
      </c>
      <c r="B10" s="71">
        <f t="shared" si="0"/>
        <v>7637000</v>
      </c>
      <c r="C10" s="71">
        <v>7637000</v>
      </c>
      <c r="D10" s="71">
        <v>0</v>
      </c>
      <c r="E10" s="118">
        <v>0</v>
      </c>
      <c r="F10" s="81"/>
    </row>
    <row r="11" spans="1:6" x14ac:dyDescent="0.2">
      <c r="A11" s="70" t="s">
        <v>33</v>
      </c>
      <c r="B11" s="71">
        <f t="shared" si="0"/>
        <v>2714000</v>
      </c>
      <c r="C11" s="120">
        <v>2714000</v>
      </c>
      <c r="D11" s="120">
        <v>0</v>
      </c>
      <c r="E11" s="118">
        <v>0</v>
      </c>
      <c r="F11" s="81"/>
    </row>
    <row r="12" spans="1:6" x14ac:dyDescent="0.2">
      <c r="A12" s="70" t="s">
        <v>19</v>
      </c>
      <c r="B12" s="71">
        <f t="shared" si="0"/>
        <v>21931000</v>
      </c>
      <c r="C12" s="120">
        <v>21086998</v>
      </c>
      <c r="D12" s="120">
        <v>649002</v>
      </c>
      <c r="E12" s="118">
        <v>195000</v>
      </c>
      <c r="F12" s="81"/>
    </row>
    <row r="13" spans="1:6" x14ac:dyDescent="0.2">
      <c r="A13" s="70" t="s">
        <v>97</v>
      </c>
      <c r="B13" s="71">
        <f t="shared" si="0"/>
        <v>0</v>
      </c>
      <c r="C13" s="71">
        <v>0</v>
      </c>
      <c r="D13" s="71">
        <v>0</v>
      </c>
      <c r="E13" s="117">
        <v>0</v>
      </c>
      <c r="F13" s="81"/>
    </row>
    <row r="14" spans="1:6" x14ac:dyDescent="0.2">
      <c r="A14" s="72" t="s">
        <v>35</v>
      </c>
      <c r="B14" s="71">
        <f t="shared" si="0"/>
        <v>595000</v>
      </c>
      <c r="C14" s="73">
        <v>575459</v>
      </c>
      <c r="D14" s="73">
        <v>19541</v>
      </c>
      <c r="E14" s="74">
        <v>0</v>
      </c>
      <c r="F14" s="81"/>
    </row>
    <row r="15" spans="1:6" x14ac:dyDescent="0.2">
      <c r="A15" s="72" t="s">
        <v>497</v>
      </c>
      <c r="B15" s="71">
        <f t="shared" si="0"/>
        <v>2292000</v>
      </c>
      <c r="C15" s="121">
        <v>2292000</v>
      </c>
      <c r="D15" s="121">
        <v>0</v>
      </c>
      <c r="E15" s="122">
        <v>0</v>
      </c>
      <c r="F15" s="81"/>
    </row>
    <row r="16" spans="1:6" x14ac:dyDescent="0.2">
      <c r="A16" s="72" t="s">
        <v>498</v>
      </c>
      <c r="B16" s="71">
        <f t="shared" si="0"/>
        <v>4500000</v>
      </c>
      <c r="C16" s="73">
        <v>4500000</v>
      </c>
      <c r="D16" s="73">
        <v>0</v>
      </c>
      <c r="E16" s="74">
        <v>0</v>
      </c>
      <c r="F16" s="81"/>
    </row>
    <row r="17" spans="1:7" ht="13.5" thickBot="1" x14ac:dyDescent="0.25">
      <c r="A17" s="75" t="s">
        <v>91</v>
      </c>
      <c r="B17" s="76">
        <f>SUM(C17:E17)</f>
        <v>450000</v>
      </c>
      <c r="C17" s="76">
        <v>0</v>
      </c>
      <c r="D17" s="76">
        <v>0</v>
      </c>
      <c r="E17" s="77">
        <v>450000</v>
      </c>
      <c r="F17" s="81"/>
    </row>
    <row r="18" spans="1:7" ht="13.5" thickBot="1" x14ac:dyDescent="0.25">
      <c r="A18" s="78" t="s">
        <v>39</v>
      </c>
      <c r="B18" s="79">
        <f>SUM(B6:B17)</f>
        <v>88835000</v>
      </c>
      <c r="C18" s="79">
        <f>SUM(C6:C17)</f>
        <v>86170575</v>
      </c>
      <c r="D18" s="79">
        <f>SUM(D6:D17)</f>
        <v>1447564</v>
      </c>
      <c r="E18" s="119">
        <f>SUM(E6:E17)</f>
        <v>1216861</v>
      </c>
      <c r="F18" s="81"/>
      <c r="G18" s="81"/>
    </row>
    <row r="19" spans="1:7" x14ac:dyDescent="0.2">
      <c r="F19" s="11"/>
    </row>
    <row r="20" spans="1:7" x14ac:dyDescent="0.2">
      <c r="B20" s="81"/>
    </row>
    <row r="21" spans="1:7" x14ac:dyDescent="0.2">
      <c r="A21" s="20"/>
      <c r="B21" s="20"/>
      <c r="C21" s="102"/>
      <c r="D21" s="80"/>
      <c r="E21" s="20"/>
    </row>
    <row r="22" spans="1:7" x14ac:dyDescent="0.2">
      <c r="B22" s="81"/>
    </row>
    <row r="40" ht="20.25" customHeight="1" x14ac:dyDescent="0.2"/>
    <row r="57" ht="20.25" customHeight="1" x14ac:dyDescent="0.2"/>
    <row r="70" ht="15" customHeight="1" x14ac:dyDescent="0.2"/>
  </sheetData>
  <mergeCells count="1">
    <mergeCell ref="A1:E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G22" sqref="G22"/>
    </sheetView>
  </sheetViews>
  <sheetFormatPr defaultRowHeight="12.75" x14ac:dyDescent="0.2"/>
  <cols>
    <col min="1" max="1" width="15" customWidth="1"/>
    <col min="2" max="2" width="13.5703125" customWidth="1"/>
    <col min="3" max="3" width="13.140625" bestFit="1" customWidth="1"/>
    <col min="4" max="4" width="13.42578125" customWidth="1"/>
    <col min="5" max="5" width="13.85546875" bestFit="1" customWidth="1"/>
  </cols>
  <sheetData>
    <row r="1" spans="1:4" ht="20.25" x14ac:dyDescent="0.3">
      <c r="A1" s="155" t="s">
        <v>499</v>
      </c>
      <c r="B1" s="155"/>
      <c r="C1" s="155"/>
      <c r="D1" s="155"/>
    </row>
    <row r="3" spans="1:4" ht="15" x14ac:dyDescent="0.25">
      <c r="A3" s="82"/>
      <c r="B3" s="83" t="s">
        <v>100</v>
      </c>
      <c r="C3" s="83" t="s">
        <v>101</v>
      </c>
      <c r="D3" s="84" t="s">
        <v>39</v>
      </c>
    </row>
    <row r="4" spans="1:4" x14ac:dyDescent="0.2">
      <c r="A4" s="85" t="s">
        <v>19</v>
      </c>
      <c r="B4" s="86">
        <v>21086998</v>
      </c>
      <c r="C4" s="86">
        <v>649002</v>
      </c>
      <c r="D4" s="12">
        <f t="shared" ref="D4:D15" si="0">SUM(B4:C4)</f>
        <v>21736000</v>
      </c>
    </row>
    <row r="5" spans="1:4" x14ac:dyDescent="0.2">
      <c r="A5" s="85" t="s">
        <v>4</v>
      </c>
      <c r="B5" s="86">
        <v>17813870</v>
      </c>
      <c r="C5" s="86">
        <v>370612</v>
      </c>
      <c r="D5" s="12">
        <f t="shared" si="0"/>
        <v>18184482</v>
      </c>
    </row>
    <row r="6" spans="1:4" x14ac:dyDescent="0.2">
      <c r="A6" s="85" t="s">
        <v>34</v>
      </c>
      <c r="B6" s="86">
        <v>106000</v>
      </c>
      <c r="C6" s="86">
        <v>0</v>
      </c>
      <c r="D6" s="12">
        <f t="shared" si="0"/>
        <v>106000</v>
      </c>
    </row>
    <row r="7" spans="1:4" x14ac:dyDescent="0.2">
      <c r="A7" s="85" t="s">
        <v>28</v>
      </c>
      <c r="B7" s="87">
        <v>7637000</v>
      </c>
      <c r="C7" s="86">
        <v>0</v>
      </c>
      <c r="D7" s="12">
        <f t="shared" si="0"/>
        <v>7637000</v>
      </c>
    </row>
    <row r="8" spans="1:4" x14ac:dyDescent="0.2">
      <c r="A8" s="85" t="s">
        <v>33</v>
      </c>
      <c r="B8" s="88">
        <v>2714000</v>
      </c>
      <c r="C8" s="86">
        <v>0</v>
      </c>
      <c r="D8" s="12">
        <f t="shared" si="0"/>
        <v>2714000</v>
      </c>
    </row>
    <row r="9" spans="1:4" x14ac:dyDescent="0.2">
      <c r="A9" s="85" t="s">
        <v>36</v>
      </c>
      <c r="B9" s="86">
        <v>6273155</v>
      </c>
      <c r="C9" s="86">
        <v>329845</v>
      </c>
      <c r="D9" s="12">
        <f t="shared" si="0"/>
        <v>6603000</v>
      </c>
    </row>
    <row r="10" spans="1:4" x14ac:dyDescent="0.2">
      <c r="A10" s="89" t="s">
        <v>8</v>
      </c>
      <c r="B10" s="90">
        <v>23172093</v>
      </c>
      <c r="C10" s="91">
        <v>78564</v>
      </c>
      <c r="D10" s="12">
        <f t="shared" si="0"/>
        <v>23250657</v>
      </c>
    </row>
    <row r="11" spans="1:4" x14ac:dyDescent="0.2">
      <c r="A11" s="85" t="s">
        <v>102</v>
      </c>
      <c r="B11" s="88">
        <v>575459</v>
      </c>
      <c r="C11" s="86">
        <v>19541</v>
      </c>
      <c r="D11" s="18">
        <f t="shared" si="0"/>
        <v>595000</v>
      </c>
    </row>
    <row r="12" spans="1:4" x14ac:dyDescent="0.2">
      <c r="A12" s="85" t="s">
        <v>97</v>
      </c>
      <c r="B12" s="88">
        <v>0</v>
      </c>
      <c r="C12" s="86">
        <v>0</v>
      </c>
      <c r="D12" s="18">
        <f t="shared" si="0"/>
        <v>0</v>
      </c>
    </row>
    <row r="13" spans="1:4" x14ac:dyDescent="0.2">
      <c r="A13" s="85" t="s">
        <v>497</v>
      </c>
      <c r="B13" s="88">
        <v>2292000</v>
      </c>
      <c r="C13" s="86">
        <v>0</v>
      </c>
      <c r="D13" s="18">
        <f t="shared" si="0"/>
        <v>2292000</v>
      </c>
    </row>
    <row r="14" spans="1:4" x14ac:dyDescent="0.2">
      <c r="A14" s="85" t="s">
        <v>168</v>
      </c>
      <c r="B14" s="88">
        <v>4500000</v>
      </c>
      <c r="C14" s="86">
        <v>0</v>
      </c>
      <c r="D14" s="18">
        <f t="shared" si="0"/>
        <v>4500000</v>
      </c>
    </row>
    <row r="15" spans="1:4" x14ac:dyDescent="0.2">
      <c r="A15" s="92" t="s">
        <v>103</v>
      </c>
      <c r="B15" s="93">
        <f>SUM(B4:B14)</f>
        <v>86170575</v>
      </c>
      <c r="C15" s="93">
        <f>SUM(C4:C14)</f>
        <v>1447564</v>
      </c>
      <c r="D15" s="93">
        <f t="shared" si="0"/>
        <v>87618139</v>
      </c>
    </row>
    <row r="16" spans="1:4" ht="15" x14ac:dyDescent="0.25">
      <c r="A16" s="95" t="s">
        <v>104</v>
      </c>
      <c r="B16" s="94"/>
      <c r="C16" s="94"/>
      <c r="D16" s="93">
        <v>1216861</v>
      </c>
    </row>
    <row r="17" spans="1:4" ht="15" x14ac:dyDescent="0.25">
      <c r="A17" s="92" t="s">
        <v>105</v>
      </c>
      <c r="B17" s="94"/>
      <c r="C17" s="94"/>
      <c r="D17" s="93">
        <f>SUM(D15:D16)</f>
        <v>88835000</v>
      </c>
    </row>
    <row r="21" spans="1:4" ht="20.25" customHeight="1" x14ac:dyDescent="0.2">
      <c r="A21" s="146" t="s">
        <v>500</v>
      </c>
      <c r="B21" s="146"/>
      <c r="C21" s="146"/>
      <c r="D21" s="146"/>
    </row>
    <row r="22" spans="1:4" ht="20.25" customHeight="1" x14ac:dyDescent="0.2">
      <c r="A22" s="146"/>
      <c r="B22" s="146"/>
      <c r="C22" s="146"/>
      <c r="D22" s="146"/>
    </row>
    <row r="24" spans="1:4" ht="15" x14ac:dyDescent="0.25">
      <c r="A24" s="82"/>
      <c r="B24" s="83" t="s">
        <v>100</v>
      </c>
      <c r="C24" s="83" t="s">
        <v>101</v>
      </c>
      <c r="D24" s="84" t="s">
        <v>39</v>
      </c>
    </row>
    <row r="25" spans="1:4" x14ac:dyDescent="0.2">
      <c r="A25" s="85" t="s">
        <v>19</v>
      </c>
      <c r="B25" s="86">
        <v>21256998</v>
      </c>
      <c r="C25" s="86">
        <v>649002</v>
      </c>
      <c r="D25" s="12">
        <f>SUM(B25:C25)</f>
        <v>21906000</v>
      </c>
    </row>
    <row r="26" spans="1:4" x14ac:dyDescent="0.2">
      <c r="A26" s="85" t="s">
        <v>4</v>
      </c>
      <c r="B26" s="86">
        <v>18185870</v>
      </c>
      <c r="C26" s="86">
        <v>370612</v>
      </c>
      <c r="D26" s="12">
        <f t="shared" ref="D26:D34" si="1">SUM(B26:C26)</f>
        <v>18556482</v>
      </c>
    </row>
    <row r="27" spans="1:4" x14ac:dyDescent="0.2">
      <c r="A27" s="85" t="s">
        <v>34</v>
      </c>
      <c r="B27" s="86">
        <v>456000</v>
      </c>
      <c r="C27" s="86">
        <v>0</v>
      </c>
      <c r="D27" s="12">
        <f t="shared" si="1"/>
        <v>456000</v>
      </c>
    </row>
    <row r="28" spans="1:4" x14ac:dyDescent="0.2">
      <c r="A28" s="85" t="s">
        <v>28</v>
      </c>
      <c r="B28" s="87">
        <v>8770000</v>
      </c>
      <c r="C28" s="86">
        <v>0</v>
      </c>
      <c r="D28" s="12">
        <f t="shared" si="1"/>
        <v>8770000</v>
      </c>
    </row>
    <row r="29" spans="1:4" x14ac:dyDescent="0.2">
      <c r="A29" s="85" t="s">
        <v>33</v>
      </c>
      <c r="B29" s="88">
        <v>2714000</v>
      </c>
      <c r="C29" s="86">
        <v>0</v>
      </c>
      <c r="D29" s="12">
        <f t="shared" si="1"/>
        <v>2714000</v>
      </c>
    </row>
    <row r="30" spans="1:4" x14ac:dyDescent="0.2">
      <c r="A30" s="85" t="s">
        <v>36</v>
      </c>
      <c r="B30" s="86">
        <v>6473155</v>
      </c>
      <c r="C30" s="86">
        <v>329845</v>
      </c>
      <c r="D30" s="12">
        <f t="shared" si="1"/>
        <v>6803000</v>
      </c>
    </row>
    <row r="31" spans="1:4" x14ac:dyDescent="0.2">
      <c r="A31" s="89" t="s">
        <v>8</v>
      </c>
      <c r="B31" s="90">
        <v>23847093</v>
      </c>
      <c r="C31" s="91">
        <v>78564</v>
      </c>
      <c r="D31" s="12">
        <f t="shared" si="1"/>
        <v>23925657</v>
      </c>
    </row>
    <row r="32" spans="1:4" x14ac:dyDescent="0.2">
      <c r="A32" s="85" t="s">
        <v>102</v>
      </c>
      <c r="B32" s="88">
        <v>575459</v>
      </c>
      <c r="C32" s="86">
        <v>19541</v>
      </c>
      <c r="D32" s="12">
        <f t="shared" si="1"/>
        <v>595000</v>
      </c>
    </row>
    <row r="33" spans="1:5" x14ac:dyDescent="0.2">
      <c r="A33" s="85" t="s">
        <v>97</v>
      </c>
      <c r="B33" s="88">
        <v>1600000</v>
      </c>
      <c r="C33" s="86">
        <v>0</v>
      </c>
      <c r="D33" s="12">
        <f t="shared" si="1"/>
        <v>1600000</v>
      </c>
    </row>
    <row r="34" spans="1:5" x14ac:dyDescent="0.2">
      <c r="A34" s="85" t="s">
        <v>497</v>
      </c>
      <c r="B34" s="88">
        <v>2292000</v>
      </c>
      <c r="C34" s="86">
        <v>0</v>
      </c>
      <c r="D34" s="12">
        <f t="shared" si="1"/>
        <v>2292000</v>
      </c>
    </row>
    <row r="35" spans="1:5" x14ac:dyDescent="0.2">
      <c r="A35" s="92" t="s">
        <v>103</v>
      </c>
      <c r="B35" s="93">
        <f>SUM(B25:B34)</f>
        <v>86170575</v>
      </c>
      <c r="C35" s="93">
        <f>SUM(C25:C34)</f>
        <v>1447564</v>
      </c>
      <c r="D35" s="93">
        <f t="shared" ref="D35" si="2">SUM(B35:C35)</f>
        <v>87618139</v>
      </c>
      <c r="E35" s="11"/>
    </row>
    <row r="36" spans="1:5" ht="15" x14ac:dyDescent="0.25">
      <c r="A36" s="95" t="s">
        <v>104</v>
      </c>
      <c r="B36" s="94"/>
      <c r="C36" s="94"/>
      <c r="D36" s="93">
        <v>1216861</v>
      </c>
    </row>
    <row r="37" spans="1:5" ht="15" x14ac:dyDescent="0.25">
      <c r="A37" s="92" t="s">
        <v>105</v>
      </c>
      <c r="B37" s="94"/>
      <c r="C37" s="94"/>
      <c r="D37" s="93">
        <f>SUM(D35:D36)</f>
        <v>88835000</v>
      </c>
    </row>
    <row r="41" spans="1:5" ht="20.25" customHeight="1" x14ac:dyDescent="0.2">
      <c r="A41" s="146" t="s">
        <v>501</v>
      </c>
      <c r="B41" s="146"/>
      <c r="C41" s="146"/>
      <c r="D41" s="146"/>
    </row>
    <row r="42" spans="1:5" ht="20.25" customHeight="1" x14ac:dyDescent="0.2">
      <c r="A42" s="146"/>
      <c r="B42" s="146"/>
      <c r="C42" s="146"/>
      <c r="D42" s="146"/>
    </row>
    <row r="43" spans="1:5" x14ac:dyDescent="0.2">
      <c r="D43" s="20"/>
    </row>
    <row r="44" spans="1:5" ht="15" x14ac:dyDescent="0.25">
      <c r="A44" s="156"/>
      <c r="B44" s="156"/>
      <c r="C44" s="157" t="s">
        <v>106</v>
      </c>
      <c r="D44" s="157"/>
    </row>
    <row r="45" spans="1:5" x14ac:dyDescent="0.2">
      <c r="A45" s="147" t="s">
        <v>19</v>
      </c>
      <c r="B45" s="147"/>
      <c r="C45" s="148">
        <v>195000</v>
      </c>
      <c r="D45" s="148"/>
    </row>
    <row r="46" spans="1:5" x14ac:dyDescent="0.2">
      <c r="A46" s="147" t="s">
        <v>4</v>
      </c>
      <c r="B46" s="147"/>
      <c r="C46" s="148">
        <v>294518</v>
      </c>
      <c r="D46" s="148"/>
    </row>
    <row r="47" spans="1:5" x14ac:dyDescent="0.2">
      <c r="A47" s="147" t="s">
        <v>34</v>
      </c>
      <c r="B47" s="147"/>
      <c r="C47" s="148">
        <v>0</v>
      </c>
      <c r="D47" s="148"/>
    </row>
    <row r="48" spans="1:5" x14ac:dyDescent="0.2">
      <c r="A48" s="147" t="s">
        <v>28</v>
      </c>
      <c r="B48" s="147"/>
      <c r="C48" s="160">
        <v>0</v>
      </c>
      <c r="D48" s="160"/>
    </row>
    <row r="49" spans="1:5" x14ac:dyDescent="0.2">
      <c r="A49" s="147" t="s">
        <v>33</v>
      </c>
      <c r="B49" s="147"/>
      <c r="C49" s="148">
        <v>0</v>
      </c>
      <c r="D49" s="148"/>
    </row>
    <row r="50" spans="1:5" x14ac:dyDescent="0.2">
      <c r="A50" s="147" t="s">
        <v>36</v>
      </c>
      <c r="B50" s="147"/>
      <c r="C50" s="148">
        <v>0</v>
      </c>
      <c r="D50" s="148"/>
    </row>
    <row r="51" spans="1:5" x14ac:dyDescent="0.2">
      <c r="A51" s="158" t="s">
        <v>8</v>
      </c>
      <c r="B51" s="158"/>
      <c r="C51" s="159">
        <v>277343</v>
      </c>
      <c r="D51" s="159"/>
    </row>
    <row r="52" spans="1:5" x14ac:dyDescent="0.2">
      <c r="A52" s="147" t="s">
        <v>102</v>
      </c>
      <c r="B52" s="147"/>
      <c r="C52" s="148">
        <v>0</v>
      </c>
      <c r="D52" s="148"/>
    </row>
    <row r="53" spans="1:5" x14ac:dyDescent="0.2">
      <c r="A53" s="151" t="s">
        <v>97</v>
      </c>
      <c r="B53" s="152"/>
      <c r="C53" s="153">
        <v>0</v>
      </c>
      <c r="D53" s="154"/>
    </row>
    <row r="54" spans="1:5" x14ac:dyDescent="0.2">
      <c r="A54" s="149" t="s">
        <v>103</v>
      </c>
      <c r="B54" s="149"/>
      <c r="C54" s="141">
        <f>SUM(C45:C52)</f>
        <v>766861</v>
      </c>
      <c r="D54" s="141"/>
    </row>
    <row r="55" spans="1:5" x14ac:dyDescent="0.2">
      <c r="A55" s="150" t="s">
        <v>107</v>
      </c>
      <c r="B55" s="150"/>
      <c r="C55" s="141">
        <v>450000</v>
      </c>
      <c r="D55" s="141"/>
    </row>
    <row r="56" spans="1:5" x14ac:dyDescent="0.2">
      <c r="A56" s="140" t="s">
        <v>108</v>
      </c>
      <c r="B56" s="140"/>
      <c r="C56" s="141">
        <v>0</v>
      </c>
      <c r="D56" s="141"/>
    </row>
    <row r="57" spans="1:5" x14ac:dyDescent="0.2">
      <c r="A57" s="142" t="s">
        <v>109</v>
      </c>
      <c r="B57" s="143"/>
      <c r="C57" s="144">
        <f>SUM(C54+C55+C56)</f>
        <v>1216861</v>
      </c>
      <c r="D57" s="145"/>
    </row>
    <row r="61" spans="1:5" ht="12.75" customHeight="1" x14ac:dyDescent="0.2">
      <c r="A61" s="146" t="s">
        <v>500</v>
      </c>
      <c r="B61" s="146"/>
      <c r="C61" s="146"/>
      <c r="D61" s="146"/>
      <c r="E61" s="146"/>
    </row>
    <row r="62" spans="1:5" ht="27" customHeight="1" x14ac:dyDescent="0.2">
      <c r="A62" s="146"/>
      <c r="B62" s="146"/>
      <c r="C62" s="146"/>
      <c r="D62" s="146"/>
      <c r="E62" s="146"/>
    </row>
    <row r="64" spans="1:5" ht="26.25" x14ac:dyDescent="0.25">
      <c r="A64" s="82"/>
      <c r="B64" s="83" t="s">
        <v>100</v>
      </c>
      <c r="C64" s="83" t="s">
        <v>101</v>
      </c>
      <c r="D64" s="103" t="s">
        <v>96</v>
      </c>
      <c r="E64" s="84" t="s">
        <v>39</v>
      </c>
    </row>
    <row r="65" spans="1:5" x14ac:dyDescent="0.2">
      <c r="A65" s="85" t="s">
        <v>19</v>
      </c>
      <c r="B65" s="86">
        <v>21256998</v>
      </c>
      <c r="C65" s="86">
        <v>649002</v>
      </c>
      <c r="D65" s="12">
        <v>195000</v>
      </c>
      <c r="E65" s="12">
        <f>SUM(B65:D65)</f>
        <v>22101000</v>
      </c>
    </row>
    <row r="66" spans="1:5" x14ac:dyDescent="0.2">
      <c r="A66" s="85" t="s">
        <v>4</v>
      </c>
      <c r="B66" s="86">
        <v>18185870</v>
      </c>
      <c r="C66" s="86">
        <v>370612</v>
      </c>
      <c r="D66" s="12">
        <v>294518</v>
      </c>
      <c r="E66" s="12">
        <f t="shared" ref="E66:E74" si="3">SUM(B66:D66)</f>
        <v>18851000</v>
      </c>
    </row>
    <row r="67" spans="1:5" x14ac:dyDescent="0.2">
      <c r="A67" s="85" t="s">
        <v>34</v>
      </c>
      <c r="B67" s="86">
        <v>456000</v>
      </c>
      <c r="C67" s="86">
        <v>0</v>
      </c>
      <c r="D67" s="12">
        <v>0</v>
      </c>
      <c r="E67" s="12">
        <f t="shared" si="3"/>
        <v>456000</v>
      </c>
    </row>
    <row r="68" spans="1:5" x14ac:dyDescent="0.2">
      <c r="A68" s="85" t="s">
        <v>28</v>
      </c>
      <c r="B68" s="87">
        <v>8770000</v>
      </c>
      <c r="C68" s="86">
        <v>0</v>
      </c>
      <c r="D68" s="12">
        <v>0</v>
      </c>
      <c r="E68" s="12">
        <f t="shared" si="3"/>
        <v>8770000</v>
      </c>
    </row>
    <row r="69" spans="1:5" x14ac:dyDescent="0.2">
      <c r="A69" s="85" t="s">
        <v>33</v>
      </c>
      <c r="B69" s="88">
        <v>2714000</v>
      </c>
      <c r="C69" s="86">
        <v>0</v>
      </c>
      <c r="D69" s="12">
        <v>0</v>
      </c>
      <c r="E69" s="12">
        <f t="shared" si="3"/>
        <v>2714000</v>
      </c>
    </row>
    <row r="70" spans="1:5" x14ac:dyDescent="0.2">
      <c r="A70" s="85" t="s">
        <v>36</v>
      </c>
      <c r="B70" s="86">
        <v>6473155</v>
      </c>
      <c r="C70" s="86">
        <v>329845</v>
      </c>
      <c r="D70" s="12">
        <v>0</v>
      </c>
      <c r="E70" s="12">
        <f t="shared" si="3"/>
        <v>6803000</v>
      </c>
    </row>
    <row r="71" spans="1:5" x14ac:dyDescent="0.2">
      <c r="A71" s="89" t="s">
        <v>8</v>
      </c>
      <c r="B71" s="90">
        <v>23847093</v>
      </c>
      <c r="C71" s="91">
        <v>78564</v>
      </c>
      <c r="D71" s="12">
        <v>277343</v>
      </c>
      <c r="E71" s="12">
        <f t="shared" si="3"/>
        <v>24203000</v>
      </c>
    </row>
    <row r="72" spans="1:5" x14ac:dyDescent="0.2">
      <c r="A72" s="85" t="s">
        <v>102</v>
      </c>
      <c r="B72" s="88">
        <v>575459</v>
      </c>
      <c r="C72" s="86">
        <v>19541</v>
      </c>
      <c r="D72" s="18">
        <v>0</v>
      </c>
      <c r="E72" s="12">
        <f t="shared" si="3"/>
        <v>595000</v>
      </c>
    </row>
    <row r="73" spans="1:5" x14ac:dyDescent="0.2">
      <c r="A73" s="85" t="s">
        <v>97</v>
      </c>
      <c r="B73" s="88">
        <v>1600000</v>
      </c>
      <c r="C73" s="86">
        <v>0</v>
      </c>
      <c r="D73" s="18">
        <v>0</v>
      </c>
      <c r="E73" s="12">
        <f t="shared" si="3"/>
        <v>1600000</v>
      </c>
    </row>
    <row r="74" spans="1:5" x14ac:dyDescent="0.2">
      <c r="A74" s="85" t="s">
        <v>497</v>
      </c>
      <c r="B74" s="88">
        <v>2292000</v>
      </c>
      <c r="C74" s="86">
        <v>0</v>
      </c>
      <c r="D74" s="18">
        <v>0</v>
      </c>
      <c r="E74" s="12">
        <f t="shared" si="3"/>
        <v>2292000</v>
      </c>
    </row>
    <row r="75" spans="1:5" x14ac:dyDescent="0.2">
      <c r="A75" s="92" t="s">
        <v>103</v>
      </c>
      <c r="B75" s="93">
        <f>SUM(B65:B74)</f>
        <v>86170575</v>
      </c>
      <c r="C75" s="93">
        <f>SUM(C65:C74)</f>
        <v>1447564</v>
      </c>
      <c r="D75" s="93">
        <f>SUM(D65:D74)</f>
        <v>766861</v>
      </c>
      <c r="E75" s="12">
        <f>SUM(B75:D75)</f>
        <v>88385000</v>
      </c>
    </row>
    <row r="76" spans="1:5" x14ac:dyDescent="0.2">
      <c r="A76" s="92" t="s">
        <v>107</v>
      </c>
      <c r="B76" s="93"/>
      <c r="C76" s="93"/>
      <c r="D76" s="93">
        <v>450000</v>
      </c>
      <c r="E76" s="12">
        <f>SUM(B76:D76)</f>
        <v>450000</v>
      </c>
    </row>
    <row r="77" spans="1:5" x14ac:dyDescent="0.2">
      <c r="A77" s="92" t="s">
        <v>105</v>
      </c>
      <c r="B77" s="93">
        <f>SUM(B75:B76)</f>
        <v>86170575</v>
      </c>
      <c r="C77" s="93">
        <f>SUM(C75:C76)</f>
        <v>1447564</v>
      </c>
      <c r="D77" s="93">
        <f>SUM(D75:D76)</f>
        <v>1216861</v>
      </c>
      <c r="E77" s="104">
        <f>SUM(B77:D77)</f>
        <v>88835000</v>
      </c>
    </row>
  </sheetData>
  <mergeCells count="32">
    <mergeCell ref="A53:B53"/>
    <mergeCell ref="C53:D53"/>
    <mergeCell ref="A61:E62"/>
    <mergeCell ref="A1:D1"/>
    <mergeCell ref="A44:B44"/>
    <mergeCell ref="C44:D44"/>
    <mergeCell ref="A45:B45"/>
    <mergeCell ref="C45:D45"/>
    <mergeCell ref="A51:B51"/>
    <mergeCell ref="C51:D51"/>
    <mergeCell ref="A46:B46"/>
    <mergeCell ref="C46:D46"/>
    <mergeCell ref="A47:B47"/>
    <mergeCell ref="C47:D47"/>
    <mergeCell ref="A48:B48"/>
    <mergeCell ref="C48:D48"/>
    <mergeCell ref="A56:B56"/>
    <mergeCell ref="C56:D56"/>
    <mergeCell ref="A57:B57"/>
    <mergeCell ref="C57:D57"/>
    <mergeCell ref="A21:D22"/>
    <mergeCell ref="A41:D42"/>
    <mergeCell ref="A52:B52"/>
    <mergeCell ref="C52:D52"/>
    <mergeCell ref="A54:B54"/>
    <mergeCell ref="C54:D54"/>
    <mergeCell ref="A55:B55"/>
    <mergeCell ref="C55:D55"/>
    <mergeCell ref="A49:B49"/>
    <mergeCell ref="C49:D49"/>
    <mergeCell ref="A50:B50"/>
    <mergeCell ref="C50:D50"/>
  </mergeCells>
  <printOptions horizontalCentered="1"/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B1" workbookViewId="0">
      <selection activeCell="J103" sqref="J103"/>
    </sheetView>
  </sheetViews>
  <sheetFormatPr defaultRowHeight="12.75" x14ac:dyDescent="0.2"/>
  <cols>
    <col min="1" max="1" width="5.85546875" hidden="1" customWidth="1"/>
    <col min="2" max="2" width="15.28515625" customWidth="1"/>
    <col min="3" max="3" width="6.5703125" customWidth="1"/>
    <col min="4" max="4" width="7.28515625" customWidth="1"/>
    <col min="5" max="5" width="36" customWidth="1"/>
    <col min="6" max="6" width="33.42578125" customWidth="1"/>
    <col min="7" max="7" width="5.28515625" customWidth="1"/>
    <col min="8" max="8" width="10" bestFit="1" customWidth="1"/>
  </cols>
  <sheetData>
    <row r="1" spans="1:8" ht="15.75" x14ac:dyDescent="0.25">
      <c r="B1" s="183" t="s">
        <v>504</v>
      </c>
      <c r="C1" s="183"/>
      <c r="D1" s="183"/>
      <c r="E1" s="183"/>
      <c r="F1" s="183"/>
      <c r="G1" s="183"/>
    </row>
    <row r="3" spans="1:8" ht="51.75" x14ac:dyDescent="0.25">
      <c r="A3" s="123" t="s">
        <v>110</v>
      </c>
      <c r="B3" s="123" t="s">
        <v>171</v>
      </c>
      <c r="C3" s="124" t="s">
        <v>172</v>
      </c>
      <c r="D3" s="123" t="s">
        <v>1</v>
      </c>
      <c r="E3" s="123" t="s">
        <v>2</v>
      </c>
      <c r="F3" s="123" t="s">
        <v>3</v>
      </c>
      <c r="G3" s="123" t="s">
        <v>173</v>
      </c>
      <c r="H3" s="3" t="s">
        <v>505</v>
      </c>
    </row>
    <row r="4" spans="1:8" ht="15" customHeight="1" x14ac:dyDescent="0.25">
      <c r="A4" s="125">
        <v>1847</v>
      </c>
      <c r="B4" s="131" t="s">
        <v>459</v>
      </c>
      <c r="C4" s="132">
        <v>2</v>
      </c>
      <c r="D4" s="131" t="s">
        <v>4</v>
      </c>
      <c r="E4" s="131" t="s">
        <v>317</v>
      </c>
      <c r="F4" s="136" t="s">
        <v>399</v>
      </c>
      <c r="G4" s="126">
        <v>2015</v>
      </c>
      <c r="H4" s="2">
        <v>103478.39999999999</v>
      </c>
    </row>
    <row r="5" spans="1:8" ht="15" x14ac:dyDescent="0.25">
      <c r="A5" s="127">
        <v>1889</v>
      </c>
      <c r="B5" s="131" t="s">
        <v>506</v>
      </c>
      <c r="C5" s="132">
        <v>2</v>
      </c>
      <c r="D5" s="131" t="s">
        <v>4</v>
      </c>
      <c r="E5" s="128" t="s">
        <v>340</v>
      </c>
      <c r="F5" s="137" t="s">
        <v>507</v>
      </c>
      <c r="G5" s="126">
        <v>2015</v>
      </c>
      <c r="H5" s="2">
        <v>185000</v>
      </c>
    </row>
    <row r="6" spans="1:8" ht="15" x14ac:dyDescent="0.25">
      <c r="A6" s="125">
        <v>1949</v>
      </c>
      <c r="B6" s="131" t="s">
        <v>460</v>
      </c>
      <c r="C6" s="132">
        <v>2</v>
      </c>
      <c r="D6" s="131" t="s">
        <v>4</v>
      </c>
      <c r="E6" s="128" t="s">
        <v>82</v>
      </c>
      <c r="F6" s="137" t="s">
        <v>359</v>
      </c>
      <c r="G6" s="126">
        <v>2015</v>
      </c>
      <c r="H6" s="2">
        <v>80000</v>
      </c>
    </row>
    <row r="7" spans="1:8" ht="15" customHeight="1" x14ac:dyDescent="0.25">
      <c r="A7" s="127">
        <v>2014</v>
      </c>
      <c r="B7" s="130" t="s">
        <v>461</v>
      </c>
      <c r="C7" s="133">
        <v>3</v>
      </c>
      <c r="D7" s="130" t="s">
        <v>4</v>
      </c>
      <c r="E7" s="128" t="s">
        <v>176</v>
      </c>
      <c r="F7" s="137" t="s">
        <v>396</v>
      </c>
      <c r="G7" s="126">
        <v>2015</v>
      </c>
      <c r="H7" s="2">
        <v>175000</v>
      </c>
    </row>
    <row r="8" spans="1:8" ht="15" x14ac:dyDescent="0.25">
      <c r="A8" s="127">
        <v>2017</v>
      </c>
      <c r="B8" s="131" t="s">
        <v>462</v>
      </c>
      <c r="C8" s="132">
        <v>2</v>
      </c>
      <c r="D8" s="131" t="s">
        <v>4</v>
      </c>
      <c r="E8" s="128" t="s">
        <v>178</v>
      </c>
      <c r="F8" s="137" t="s">
        <v>434</v>
      </c>
      <c r="G8" s="126">
        <v>2015</v>
      </c>
      <c r="H8" s="2">
        <v>90000</v>
      </c>
    </row>
    <row r="9" spans="1:8" ht="15" x14ac:dyDescent="0.25">
      <c r="A9" s="127">
        <v>2043</v>
      </c>
      <c r="B9" s="131" t="s">
        <v>463</v>
      </c>
      <c r="C9" s="132">
        <v>2</v>
      </c>
      <c r="D9" s="131" t="s">
        <v>4</v>
      </c>
      <c r="E9" s="128" t="s">
        <v>177</v>
      </c>
      <c r="F9" s="137" t="s">
        <v>398</v>
      </c>
      <c r="G9" s="126">
        <v>2015</v>
      </c>
      <c r="H9" s="2">
        <v>150000</v>
      </c>
    </row>
    <row r="10" spans="1:8" ht="15" x14ac:dyDescent="0.25">
      <c r="A10" s="125">
        <v>2052</v>
      </c>
      <c r="B10" s="131" t="s">
        <v>464</v>
      </c>
      <c r="C10" s="132">
        <v>2</v>
      </c>
      <c r="D10" s="131" t="s">
        <v>4</v>
      </c>
      <c r="E10" s="128" t="s">
        <v>291</v>
      </c>
      <c r="F10" s="137" t="s">
        <v>354</v>
      </c>
      <c r="G10" s="126">
        <v>2015</v>
      </c>
      <c r="H10" s="2">
        <v>97102</v>
      </c>
    </row>
    <row r="11" spans="1:8" ht="15" x14ac:dyDescent="0.25">
      <c r="A11" s="127">
        <v>2053</v>
      </c>
      <c r="B11" s="131" t="s">
        <v>465</v>
      </c>
      <c r="C11" s="132">
        <v>2</v>
      </c>
      <c r="D11" s="131" t="s">
        <v>4</v>
      </c>
      <c r="E11" s="128" t="s">
        <v>181</v>
      </c>
      <c r="F11" s="137" t="s">
        <v>387</v>
      </c>
      <c r="G11" s="126">
        <v>2015</v>
      </c>
      <c r="H11" s="2">
        <v>72282</v>
      </c>
    </row>
    <row r="12" spans="1:8" ht="15" customHeight="1" x14ac:dyDescent="0.25">
      <c r="A12" s="125">
        <v>2056</v>
      </c>
      <c r="B12" s="130" t="s">
        <v>466</v>
      </c>
      <c r="C12" s="133">
        <v>2</v>
      </c>
      <c r="D12" s="130" t="s">
        <v>4</v>
      </c>
      <c r="E12" s="128" t="s">
        <v>308</v>
      </c>
      <c r="F12" s="137" t="s">
        <v>383</v>
      </c>
      <c r="G12" s="126">
        <v>2015</v>
      </c>
      <c r="H12" s="2">
        <v>107000</v>
      </c>
    </row>
    <row r="13" spans="1:8" ht="15" x14ac:dyDescent="0.25">
      <c r="A13" s="125">
        <v>2064</v>
      </c>
      <c r="B13" s="131" t="s">
        <v>467</v>
      </c>
      <c r="C13" s="132">
        <v>2</v>
      </c>
      <c r="D13" s="131" t="s">
        <v>4</v>
      </c>
      <c r="E13" s="128" t="s">
        <v>184</v>
      </c>
      <c r="F13" s="137" t="s">
        <v>405</v>
      </c>
      <c r="G13" s="126">
        <v>2015</v>
      </c>
      <c r="H13" s="2">
        <v>70000</v>
      </c>
    </row>
    <row r="14" spans="1:8" ht="15" customHeight="1" x14ac:dyDescent="0.25">
      <c r="A14" s="125">
        <v>2066</v>
      </c>
      <c r="B14" s="130" t="s">
        <v>468</v>
      </c>
      <c r="C14" s="133">
        <v>2</v>
      </c>
      <c r="D14" s="130" t="s">
        <v>4</v>
      </c>
      <c r="E14" s="128" t="s">
        <v>469</v>
      </c>
      <c r="F14" s="137" t="s">
        <v>381</v>
      </c>
      <c r="G14" s="126">
        <v>2015</v>
      </c>
      <c r="H14" s="2">
        <v>103800</v>
      </c>
    </row>
    <row r="15" spans="1:8" ht="15" x14ac:dyDescent="0.25">
      <c r="A15" s="127">
        <v>2077</v>
      </c>
      <c r="B15" s="173" t="s">
        <v>187</v>
      </c>
      <c r="C15" s="175">
        <v>3</v>
      </c>
      <c r="D15" s="173" t="s">
        <v>19</v>
      </c>
      <c r="E15" s="177" t="s">
        <v>26</v>
      </c>
      <c r="F15" s="179" t="s">
        <v>188</v>
      </c>
      <c r="G15" s="126">
        <v>2015</v>
      </c>
      <c r="H15" s="2">
        <v>1150000</v>
      </c>
    </row>
    <row r="16" spans="1:8" ht="15" x14ac:dyDescent="0.25">
      <c r="A16" s="127"/>
      <c r="B16" s="174"/>
      <c r="C16" s="176"/>
      <c r="D16" s="174"/>
      <c r="E16" s="178"/>
      <c r="F16" s="180"/>
      <c r="G16" s="126">
        <v>2016</v>
      </c>
      <c r="H16" s="2">
        <v>1282500</v>
      </c>
    </row>
    <row r="17" spans="1:12" ht="15" x14ac:dyDescent="0.25">
      <c r="A17" s="127">
        <v>2093</v>
      </c>
      <c r="B17" s="173" t="s">
        <v>189</v>
      </c>
      <c r="C17" s="175">
        <v>3</v>
      </c>
      <c r="D17" s="173" t="s">
        <v>19</v>
      </c>
      <c r="E17" s="184" t="s">
        <v>51</v>
      </c>
      <c r="F17" s="181" t="s">
        <v>190</v>
      </c>
      <c r="G17" s="126">
        <v>2015</v>
      </c>
      <c r="H17" s="2">
        <v>1297000</v>
      </c>
    </row>
    <row r="18" spans="1:12" ht="15" x14ac:dyDescent="0.25">
      <c r="A18" s="127"/>
      <c r="B18" s="174"/>
      <c r="C18" s="176"/>
      <c r="D18" s="174"/>
      <c r="E18" s="185"/>
      <c r="F18" s="182"/>
      <c r="G18" s="126">
        <v>2016</v>
      </c>
      <c r="H18" s="2">
        <v>1351400</v>
      </c>
      <c r="L18" s="2"/>
    </row>
    <row r="19" spans="1:12" ht="15" x14ac:dyDescent="0.25">
      <c r="A19" s="125">
        <v>2104</v>
      </c>
      <c r="B19" s="173" t="s">
        <v>193</v>
      </c>
      <c r="C19" s="175">
        <v>3</v>
      </c>
      <c r="D19" s="173" t="s">
        <v>19</v>
      </c>
      <c r="E19" s="177" t="s">
        <v>27</v>
      </c>
      <c r="F19" s="179" t="s">
        <v>508</v>
      </c>
      <c r="G19" s="126">
        <v>2015</v>
      </c>
      <c r="H19" s="2">
        <v>1206000</v>
      </c>
    </row>
    <row r="20" spans="1:12" ht="15" x14ac:dyDescent="0.25">
      <c r="A20" s="125"/>
      <c r="B20" s="174"/>
      <c r="C20" s="176"/>
      <c r="D20" s="174"/>
      <c r="E20" s="178"/>
      <c r="F20" s="180"/>
      <c r="G20" s="126">
        <v>2016</v>
      </c>
      <c r="H20" s="2">
        <v>0</v>
      </c>
    </row>
    <row r="21" spans="1:12" ht="15" x14ac:dyDescent="0.25">
      <c r="A21" s="125">
        <v>2138</v>
      </c>
      <c r="B21" s="173" t="s">
        <v>195</v>
      </c>
      <c r="C21" s="175">
        <v>3</v>
      </c>
      <c r="D21" s="173" t="s">
        <v>8</v>
      </c>
      <c r="E21" s="173" t="s">
        <v>57</v>
      </c>
      <c r="F21" s="181" t="s">
        <v>196</v>
      </c>
      <c r="G21" s="126">
        <v>2015</v>
      </c>
      <c r="H21" s="2">
        <v>666748</v>
      </c>
    </row>
    <row r="22" spans="1:12" ht="15" x14ac:dyDescent="0.25">
      <c r="A22" s="125"/>
      <c r="B22" s="174"/>
      <c r="C22" s="176"/>
      <c r="D22" s="174"/>
      <c r="E22" s="174"/>
      <c r="F22" s="182"/>
      <c r="G22" s="126">
        <v>2016</v>
      </c>
      <c r="H22" s="2">
        <v>300000</v>
      </c>
    </row>
    <row r="23" spans="1:12" ht="15" x14ac:dyDescent="0.25">
      <c r="A23" s="125">
        <v>2148</v>
      </c>
      <c r="B23" s="171" t="s">
        <v>197</v>
      </c>
      <c r="C23" s="172">
        <v>3</v>
      </c>
      <c r="D23" s="171" t="s">
        <v>19</v>
      </c>
      <c r="E23" s="163" t="s">
        <v>24</v>
      </c>
      <c r="F23" s="164" t="s">
        <v>198</v>
      </c>
      <c r="G23" s="126">
        <v>2015</v>
      </c>
      <c r="H23" s="2">
        <v>2522000</v>
      </c>
    </row>
    <row r="24" spans="1:12" ht="15" x14ac:dyDescent="0.25">
      <c r="A24" s="125"/>
      <c r="B24" s="171"/>
      <c r="C24" s="172"/>
      <c r="D24" s="171"/>
      <c r="E24" s="163"/>
      <c r="F24" s="164"/>
      <c r="G24" s="126">
        <v>2016</v>
      </c>
      <c r="H24" s="2">
        <v>0</v>
      </c>
    </row>
    <row r="25" spans="1:12" ht="15" x14ac:dyDescent="0.25">
      <c r="B25" s="161" t="s">
        <v>517</v>
      </c>
      <c r="C25" s="167">
        <v>3</v>
      </c>
      <c r="D25" s="161" t="s">
        <v>8</v>
      </c>
      <c r="E25" s="163" t="s">
        <v>200</v>
      </c>
      <c r="F25" s="164" t="s">
        <v>199</v>
      </c>
      <c r="G25" s="126">
        <v>2015</v>
      </c>
      <c r="H25" s="2">
        <v>1289703</v>
      </c>
    </row>
    <row r="26" spans="1:12" ht="15" x14ac:dyDescent="0.25">
      <c r="B26" s="161"/>
      <c r="C26" s="167"/>
      <c r="D26" s="161"/>
      <c r="E26" s="163"/>
      <c r="F26" s="164"/>
      <c r="G26" s="126">
        <v>2016</v>
      </c>
      <c r="H26" s="2">
        <v>752148.6</v>
      </c>
    </row>
    <row r="27" spans="1:12" ht="15" x14ac:dyDescent="0.25">
      <c r="B27" s="165" t="s">
        <v>201</v>
      </c>
      <c r="C27" s="168">
        <v>3</v>
      </c>
      <c r="D27" s="165" t="s">
        <v>19</v>
      </c>
      <c r="E27" s="163" t="s">
        <v>203</v>
      </c>
      <c r="F27" s="164" t="s">
        <v>202</v>
      </c>
      <c r="G27" s="126">
        <v>2015</v>
      </c>
      <c r="H27" s="2">
        <v>1109000</v>
      </c>
    </row>
    <row r="28" spans="1:12" ht="15" x14ac:dyDescent="0.25">
      <c r="B28" s="169"/>
      <c r="C28" s="170"/>
      <c r="D28" s="169"/>
      <c r="E28" s="163"/>
      <c r="F28" s="164"/>
      <c r="G28" s="126">
        <v>2016</v>
      </c>
      <c r="H28" s="2">
        <v>1109000</v>
      </c>
    </row>
    <row r="29" spans="1:12" ht="15" x14ac:dyDescent="0.25">
      <c r="B29" s="161" t="s">
        <v>205</v>
      </c>
      <c r="C29" s="167">
        <v>3</v>
      </c>
      <c r="D29" s="161" t="s">
        <v>19</v>
      </c>
      <c r="E29" s="163" t="s">
        <v>52</v>
      </c>
      <c r="F29" s="164" t="s">
        <v>206</v>
      </c>
      <c r="G29" s="126">
        <v>2015</v>
      </c>
      <c r="H29" s="2">
        <v>1231997</v>
      </c>
    </row>
    <row r="30" spans="1:12" ht="15" x14ac:dyDescent="0.25">
      <c r="B30" s="161"/>
      <c r="C30" s="167"/>
      <c r="D30" s="161"/>
      <c r="E30" s="163"/>
      <c r="F30" s="164"/>
      <c r="G30" s="126">
        <v>2016</v>
      </c>
      <c r="H30" s="2">
        <v>1513997</v>
      </c>
    </row>
    <row r="31" spans="1:12" ht="15" x14ac:dyDescent="0.25">
      <c r="B31" s="161" t="s">
        <v>207</v>
      </c>
      <c r="C31" s="167">
        <v>3</v>
      </c>
      <c r="D31" s="161" t="s">
        <v>8</v>
      </c>
      <c r="E31" s="163" t="s">
        <v>10</v>
      </c>
      <c r="F31" s="164" t="s">
        <v>509</v>
      </c>
      <c r="G31" s="126">
        <v>2015</v>
      </c>
      <c r="H31" s="2">
        <v>1393604</v>
      </c>
    </row>
    <row r="32" spans="1:12" ht="15" x14ac:dyDescent="0.25">
      <c r="B32" s="161"/>
      <c r="C32" s="167"/>
      <c r="D32" s="161"/>
      <c r="E32" s="163"/>
      <c r="F32" s="164"/>
      <c r="G32" s="126">
        <v>2016</v>
      </c>
      <c r="H32" s="2">
        <v>0</v>
      </c>
    </row>
    <row r="33" spans="2:8" ht="15" x14ac:dyDescent="0.25">
      <c r="B33" s="161" t="s">
        <v>209</v>
      </c>
      <c r="C33" s="167">
        <v>3</v>
      </c>
      <c r="D33" s="161" t="s">
        <v>19</v>
      </c>
      <c r="E33" s="163" t="s">
        <v>23</v>
      </c>
      <c r="F33" s="164" t="s">
        <v>210</v>
      </c>
      <c r="G33" s="126">
        <v>2015</v>
      </c>
      <c r="H33" s="2">
        <v>1290000</v>
      </c>
    </row>
    <row r="34" spans="2:8" ht="15" x14ac:dyDescent="0.25">
      <c r="B34" s="161"/>
      <c r="C34" s="167"/>
      <c r="D34" s="161"/>
      <c r="E34" s="163"/>
      <c r="F34" s="164"/>
      <c r="G34" s="126">
        <v>2016</v>
      </c>
      <c r="H34" s="2">
        <v>1313000</v>
      </c>
    </row>
    <row r="35" spans="2:8" ht="15" x14ac:dyDescent="0.25">
      <c r="B35" s="161" t="s">
        <v>510</v>
      </c>
      <c r="C35" s="167">
        <v>3</v>
      </c>
      <c r="D35" s="161" t="s">
        <v>36</v>
      </c>
      <c r="E35" s="163" t="s">
        <v>90</v>
      </c>
      <c r="F35" s="164" t="s">
        <v>490</v>
      </c>
      <c r="G35" s="126">
        <v>2015</v>
      </c>
      <c r="H35" s="2">
        <v>1243148</v>
      </c>
    </row>
    <row r="36" spans="2:8" ht="15" x14ac:dyDescent="0.25">
      <c r="B36" s="161"/>
      <c r="C36" s="167"/>
      <c r="D36" s="161"/>
      <c r="E36" s="163"/>
      <c r="F36" s="164"/>
      <c r="G36" s="126">
        <v>2016</v>
      </c>
      <c r="H36" s="2">
        <v>1243148</v>
      </c>
    </row>
    <row r="37" spans="2:8" ht="15" x14ac:dyDescent="0.25">
      <c r="B37" s="161" t="s">
        <v>511</v>
      </c>
      <c r="C37" s="167">
        <v>3</v>
      </c>
      <c r="D37" s="161" t="s">
        <v>36</v>
      </c>
      <c r="E37" s="163" t="s">
        <v>492</v>
      </c>
      <c r="F37" s="164" t="s">
        <v>512</v>
      </c>
      <c r="G37" s="126">
        <v>2015</v>
      </c>
      <c r="H37" s="2">
        <v>1429248</v>
      </c>
    </row>
    <row r="38" spans="2:8" ht="15" x14ac:dyDescent="0.25">
      <c r="B38" s="161"/>
      <c r="C38" s="167"/>
      <c r="D38" s="161"/>
      <c r="E38" s="163"/>
      <c r="F38" s="164"/>
      <c r="G38" s="126">
        <v>2016</v>
      </c>
      <c r="H38" s="2">
        <v>1261116</v>
      </c>
    </row>
    <row r="39" spans="2:8" ht="15" x14ac:dyDescent="0.25">
      <c r="B39" s="161" t="s">
        <v>211</v>
      </c>
      <c r="C39" s="167">
        <v>3</v>
      </c>
      <c r="D39" s="161" t="s">
        <v>19</v>
      </c>
      <c r="E39" s="163" t="s">
        <v>53</v>
      </c>
      <c r="F39" s="164" t="s">
        <v>212</v>
      </c>
      <c r="G39" s="126">
        <v>2015</v>
      </c>
      <c r="H39" s="2">
        <v>1852000</v>
      </c>
    </row>
    <row r="40" spans="2:8" ht="15" x14ac:dyDescent="0.25">
      <c r="B40" s="161"/>
      <c r="C40" s="167"/>
      <c r="D40" s="161"/>
      <c r="E40" s="163"/>
      <c r="F40" s="164"/>
      <c r="G40" s="126">
        <v>2016</v>
      </c>
      <c r="H40" s="2">
        <v>1787819</v>
      </c>
    </row>
    <row r="41" spans="2:8" ht="15" x14ac:dyDescent="0.25">
      <c r="B41" s="161" t="s">
        <v>213</v>
      </c>
      <c r="C41" s="167">
        <v>3</v>
      </c>
      <c r="D41" s="161" t="s">
        <v>8</v>
      </c>
      <c r="E41" s="163" t="s">
        <v>55</v>
      </c>
      <c r="F41" s="164" t="s">
        <v>214</v>
      </c>
      <c r="G41" s="126">
        <v>2015</v>
      </c>
      <c r="H41" s="2">
        <v>1007379</v>
      </c>
    </row>
    <row r="42" spans="2:8" ht="15" x14ac:dyDescent="0.25">
      <c r="B42" s="161"/>
      <c r="C42" s="167"/>
      <c r="D42" s="161"/>
      <c r="E42" s="163"/>
      <c r="F42" s="164"/>
      <c r="G42" s="126">
        <v>2016</v>
      </c>
      <c r="H42" s="2">
        <v>1002000</v>
      </c>
    </row>
    <row r="43" spans="2:8" ht="15" x14ac:dyDescent="0.25">
      <c r="B43" s="161" t="s">
        <v>217</v>
      </c>
      <c r="C43" s="167">
        <v>3</v>
      </c>
      <c r="D43" s="161" t="s">
        <v>8</v>
      </c>
      <c r="E43" s="163" t="s">
        <v>14</v>
      </c>
      <c r="F43" s="164" t="s">
        <v>218</v>
      </c>
      <c r="G43" s="126">
        <v>2015</v>
      </c>
      <c r="H43" s="2">
        <v>749739</v>
      </c>
    </row>
    <row r="44" spans="2:8" ht="15" x14ac:dyDescent="0.25">
      <c r="B44" s="161"/>
      <c r="C44" s="167"/>
      <c r="D44" s="161"/>
      <c r="E44" s="163"/>
      <c r="F44" s="164"/>
      <c r="G44" s="126">
        <v>2016</v>
      </c>
      <c r="H44" s="2">
        <v>749739</v>
      </c>
    </row>
    <row r="45" spans="2:8" ht="15" x14ac:dyDescent="0.25">
      <c r="B45" s="161" t="s">
        <v>219</v>
      </c>
      <c r="C45" s="167">
        <v>3</v>
      </c>
      <c r="D45" s="161" t="s">
        <v>8</v>
      </c>
      <c r="E45" s="163" t="s">
        <v>221</v>
      </c>
      <c r="F45" s="164" t="s">
        <v>220</v>
      </c>
      <c r="G45" s="126">
        <v>2015</v>
      </c>
      <c r="H45" s="2">
        <v>903123</v>
      </c>
    </row>
    <row r="46" spans="2:8" ht="15" x14ac:dyDescent="0.25">
      <c r="B46" s="161"/>
      <c r="C46" s="167"/>
      <c r="D46" s="161"/>
      <c r="E46" s="163"/>
      <c r="F46" s="164"/>
      <c r="G46" s="126">
        <v>2016</v>
      </c>
      <c r="H46" s="2">
        <v>888000</v>
      </c>
    </row>
    <row r="47" spans="2:8" ht="15" x14ac:dyDescent="0.25">
      <c r="B47" s="161" t="s">
        <v>222</v>
      </c>
      <c r="C47" s="167">
        <v>3</v>
      </c>
      <c r="D47" s="161" t="s">
        <v>8</v>
      </c>
      <c r="E47" s="163" t="s">
        <v>9</v>
      </c>
      <c r="F47" s="164" t="s">
        <v>223</v>
      </c>
      <c r="G47" s="126">
        <v>2015</v>
      </c>
      <c r="H47" s="2">
        <v>1545158</v>
      </c>
    </row>
    <row r="48" spans="2:8" ht="15" x14ac:dyDescent="0.25">
      <c r="B48" s="161"/>
      <c r="C48" s="167"/>
      <c r="D48" s="161"/>
      <c r="E48" s="163"/>
      <c r="F48" s="164"/>
      <c r="G48" s="126">
        <v>2016</v>
      </c>
      <c r="H48" s="2">
        <v>1410600</v>
      </c>
    </row>
    <row r="49" spans="2:8" ht="15" x14ac:dyDescent="0.25">
      <c r="B49" s="161" t="s">
        <v>224</v>
      </c>
      <c r="C49" s="167">
        <v>3</v>
      </c>
      <c r="D49" s="161" t="s">
        <v>19</v>
      </c>
      <c r="E49" s="163" t="s">
        <v>54</v>
      </c>
      <c r="F49" s="164" t="s">
        <v>225</v>
      </c>
      <c r="G49" s="126">
        <v>2015</v>
      </c>
      <c r="H49" s="2">
        <v>1634400</v>
      </c>
    </row>
    <row r="50" spans="2:8" ht="15" x14ac:dyDescent="0.25">
      <c r="B50" s="161"/>
      <c r="C50" s="167"/>
      <c r="D50" s="161"/>
      <c r="E50" s="163"/>
      <c r="F50" s="164"/>
      <c r="G50" s="126">
        <v>2016</v>
      </c>
      <c r="H50" s="2">
        <v>1500699</v>
      </c>
    </row>
    <row r="51" spans="2:8" ht="15" x14ac:dyDescent="0.25">
      <c r="B51" s="161" t="s">
        <v>226</v>
      </c>
      <c r="C51" s="167">
        <v>3</v>
      </c>
      <c r="D51" s="161" t="s">
        <v>8</v>
      </c>
      <c r="E51" s="163" t="s">
        <v>13</v>
      </c>
      <c r="F51" s="164" t="s">
        <v>227</v>
      </c>
      <c r="G51" s="126">
        <v>2015</v>
      </c>
      <c r="H51" s="2">
        <v>1043276</v>
      </c>
    </row>
    <row r="52" spans="2:8" ht="15" x14ac:dyDescent="0.25">
      <c r="B52" s="161"/>
      <c r="C52" s="167"/>
      <c r="D52" s="161"/>
      <c r="E52" s="163"/>
      <c r="F52" s="164"/>
      <c r="G52" s="126">
        <v>2016</v>
      </c>
      <c r="H52" s="2">
        <v>1002271</v>
      </c>
    </row>
    <row r="53" spans="2:8" ht="15" x14ac:dyDescent="0.25">
      <c r="B53" s="161" t="s">
        <v>228</v>
      </c>
      <c r="C53" s="167">
        <v>3</v>
      </c>
      <c r="D53" s="161" t="s">
        <v>19</v>
      </c>
      <c r="E53" s="163" t="s">
        <v>21</v>
      </c>
      <c r="F53" s="164" t="s">
        <v>229</v>
      </c>
      <c r="G53" s="126">
        <v>2015</v>
      </c>
      <c r="H53" s="2">
        <v>1457000</v>
      </c>
    </row>
    <row r="54" spans="2:8" ht="15" x14ac:dyDescent="0.25">
      <c r="B54" s="161"/>
      <c r="C54" s="167"/>
      <c r="D54" s="161"/>
      <c r="E54" s="163"/>
      <c r="F54" s="164"/>
      <c r="G54" s="126">
        <v>2016</v>
      </c>
      <c r="H54" s="2">
        <v>1249000</v>
      </c>
    </row>
    <row r="55" spans="2:8" ht="15" x14ac:dyDescent="0.25">
      <c r="B55" s="161" t="s">
        <v>230</v>
      </c>
      <c r="C55" s="167">
        <v>3</v>
      </c>
      <c r="D55" s="161" t="s">
        <v>8</v>
      </c>
      <c r="E55" s="163" t="s">
        <v>232</v>
      </c>
      <c r="F55" s="164" t="s">
        <v>231</v>
      </c>
      <c r="G55" s="126">
        <v>2015</v>
      </c>
      <c r="H55" s="2">
        <v>537741</v>
      </c>
    </row>
    <row r="56" spans="2:8" ht="15" x14ac:dyDescent="0.25">
      <c r="B56" s="161"/>
      <c r="C56" s="167"/>
      <c r="D56" s="161"/>
      <c r="E56" s="163"/>
      <c r="F56" s="164"/>
      <c r="G56" s="126">
        <v>2016</v>
      </c>
      <c r="H56" s="2">
        <v>580000</v>
      </c>
    </row>
    <row r="57" spans="2:8" ht="15" x14ac:dyDescent="0.25">
      <c r="B57" s="161" t="s">
        <v>233</v>
      </c>
      <c r="C57" s="167">
        <v>3</v>
      </c>
      <c r="D57" s="161" t="s">
        <v>8</v>
      </c>
      <c r="E57" s="163" t="s">
        <v>59</v>
      </c>
      <c r="F57" s="164" t="s">
        <v>234</v>
      </c>
      <c r="G57" s="126">
        <v>2015</v>
      </c>
      <c r="H57" s="2">
        <v>455353</v>
      </c>
    </row>
    <row r="58" spans="2:8" ht="15" x14ac:dyDescent="0.25">
      <c r="B58" s="161"/>
      <c r="C58" s="167"/>
      <c r="D58" s="161"/>
      <c r="E58" s="163"/>
      <c r="F58" s="164"/>
      <c r="G58" s="126">
        <v>2016</v>
      </c>
      <c r="H58" s="2">
        <v>0</v>
      </c>
    </row>
    <row r="59" spans="2:8" ht="15" x14ac:dyDescent="0.25">
      <c r="B59" s="161" t="s">
        <v>235</v>
      </c>
      <c r="C59" s="167">
        <v>3</v>
      </c>
      <c r="D59" s="161" t="s">
        <v>19</v>
      </c>
      <c r="E59" s="163" t="s">
        <v>25</v>
      </c>
      <c r="F59" s="164" t="s">
        <v>513</v>
      </c>
      <c r="G59" s="126">
        <v>2015</v>
      </c>
      <c r="H59" s="2">
        <v>2451600</v>
      </c>
    </row>
    <row r="60" spans="2:8" ht="15" x14ac:dyDescent="0.25">
      <c r="B60" s="161"/>
      <c r="C60" s="167"/>
      <c r="D60" s="161"/>
      <c r="E60" s="163"/>
      <c r="F60" s="164"/>
      <c r="G60" s="126">
        <v>2016</v>
      </c>
      <c r="H60" s="2">
        <v>2516299</v>
      </c>
    </row>
    <row r="61" spans="2:8" ht="15" x14ac:dyDescent="0.25">
      <c r="B61" s="161" t="s">
        <v>237</v>
      </c>
      <c r="C61" s="167">
        <v>3</v>
      </c>
      <c r="D61" s="161" t="s">
        <v>8</v>
      </c>
      <c r="E61" s="163" t="s">
        <v>11</v>
      </c>
      <c r="F61" s="164" t="s">
        <v>238</v>
      </c>
      <c r="G61" s="126">
        <v>2015</v>
      </c>
      <c r="H61" s="2">
        <v>1136182</v>
      </c>
    </row>
    <row r="62" spans="2:8" ht="15" x14ac:dyDescent="0.25">
      <c r="B62" s="161"/>
      <c r="C62" s="167"/>
      <c r="D62" s="161"/>
      <c r="E62" s="163"/>
      <c r="F62" s="164"/>
      <c r="G62" s="126">
        <v>2016</v>
      </c>
      <c r="H62" s="2">
        <v>1192000</v>
      </c>
    </row>
    <row r="63" spans="2:8" ht="15" x14ac:dyDescent="0.25">
      <c r="B63" s="161" t="s">
        <v>239</v>
      </c>
      <c r="C63" s="167">
        <v>3</v>
      </c>
      <c r="D63" s="161" t="s">
        <v>8</v>
      </c>
      <c r="E63" s="163" t="s">
        <v>241</v>
      </c>
      <c r="F63" s="164" t="s">
        <v>240</v>
      </c>
      <c r="G63" s="126">
        <v>2015</v>
      </c>
      <c r="H63" s="2">
        <v>560694</v>
      </c>
    </row>
    <row r="64" spans="2:8" ht="15" x14ac:dyDescent="0.25">
      <c r="B64" s="161"/>
      <c r="C64" s="167"/>
      <c r="D64" s="161"/>
      <c r="E64" s="163"/>
      <c r="F64" s="164"/>
      <c r="G64" s="126">
        <v>2016</v>
      </c>
      <c r="H64" s="2">
        <v>453200</v>
      </c>
    </row>
    <row r="65" spans="2:8" ht="15" x14ac:dyDescent="0.25">
      <c r="B65" s="161" t="s">
        <v>242</v>
      </c>
      <c r="C65" s="167">
        <v>3</v>
      </c>
      <c r="D65" s="161" t="s">
        <v>8</v>
      </c>
      <c r="E65" s="163" t="s">
        <v>12</v>
      </c>
      <c r="F65" s="164" t="s">
        <v>243</v>
      </c>
      <c r="G65" s="126">
        <v>2015</v>
      </c>
      <c r="H65" s="2">
        <v>1594947</v>
      </c>
    </row>
    <row r="66" spans="2:8" ht="15" x14ac:dyDescent="0.25">
      <c r="B66" s="161"/>
      <c r="C66" s="167"/>
      <c r="D66" s="161"/>
      <c r="E66" s="163"/>
      <c r="F66" s="164"/>
      <c r="G66" s="126">
        <v>2016</v>
      </c>
      <c r="H66" s="2">
        <v>1710000</v>
      </c>
    </row>
    <row r="67" spans="2:8" ht="15" x14ac:dyDescent="0.25">
      <c r="B67" s="161" t="s">
        <v>244</v>
      </c>
      <c r="C67" s="167">
        <v>3</v>
      </c>
      <c r="D67" s="161" t="s">
        <v>8</v>
      </c>
      <c r="E67" s="163" t="s">
        <v>16</v>
      </c>
      <c r="F67" s="164" t="s">
        <v>245</v>
      </c>
      <c r="G67" s="126">
        <v>2015</v>
      </c>
      <c r="H67" s="2">
        <v>566459</v>
      </c>
    </row>
    <row r="68" spans="2:8" ht="15" x14ac:dyDescent="0.25">
      <c r="B68" s="161"/>
      <c r="C68" s="167"/>
      <c r="D68" s="161"/>
      <c r="E68" s="163"/>
      <c r="F68" s="164"/>
      <c r="G68" s="126">
        <v>2016</v>
      </c>
      <c r="H68" s="2">
        <v>0</v>
      </c>
    </row>
    <row r="69" spans="2:8" ht="15" x14ac:dyDescent="0.25">
      <c r="B69" s="161" t="s">
        <v>246</v>
      </c>
      <c r="C69" s="167">
        <v>3</v>
      </c>
      <c r="D69" s="161" t="s">
        <v>8</v>
      </c>
      <c r="E69" s="163" t="s">
        <v>248</v>
      </c>
      <c r="F69" s="164" t="s">
        <v>247</v>
      </c>
      <c r="G69" s="126">
        <v>2015</v>
      </c>
      <c r="H69" s="2">
        <v>432232</v>
      </c>
    </row>
    <row r="70" spans="2:8" ht="15" x14ac:dyDescent="0.25">
      <c r="B70" s="161"/>
      <c r="C70" s="167"/>
      <c r="D70" s="161"/>
      <c r="E70" s="163"/>
      <c r="F70" s="164"/>
      <c r="G70" s="126">
        <v>2016</v>
      </c>
      <c r="H70" s="2">
        <v>351795</v>
      </c>
    </row>
    <row r="71" spans="2:8" ht="15" x14ac:dyDescent="0.25">
      <c r="B71" s="161" t="s">
        <v>249</v>
      </c>
      <c r="C71" s="167">
        <v>3</v>
      </c>
      <c r="D71" s="161" t="s">
        <v>19</v>
      </c>
      <c r="E71" s="163" t="s">
        <v>111</v>
      </c>
      <c r="F71" s="164" t="s">
        <v>250</v>
      </c>
      <c r="G71" s="126">
        <v>2015</v>
      </c>
      <c r="H71" s="2">
        <v>1328000</v>
      </c>
    </row>
    <row r="72" spans="2:8" ht="15" x14ac:dyDescent="0.25">
      <c r="B72" s="161"/>
      <c r="C72" s="167"/>
      <c r="D72" s="161"/>
      <c r="E72" s="163"/>
      <c r="F72" s="164"/>
      <c r="G72" s="126">
        <v>2016</v>
      </c>
      <c r="H72" s="2">
        <v>1400000</v>
      </c>
    </row>
    <row r="73" spans="2:8" ht="15" x14ac:dyDescent="0.25">
      <c r="B73" s="161" t="s">
        <v>251</v>
      </c>
      <c r="C73" s="167">
        <v>3</v>
      </c>
      <c r="D73" s="161" t="s">
        <v>8</v>
      </c>
      <c r="E73" s="163" t="s">
        <v>15</v>
      </c>
      <c r="F73" s="164" t="s">
        <v>252</v>
      </c>
      <c r="G73" s="126">
        <v>2015</v>
      </c>
      <c r="H73" s="2">
        <v>562045</v>
      </c>
    </row>
    <row r="74" spans="2:8" ht="15" x14ac:dyDescent="0.25">
      <c r="B74" s="161"/>
      <c r="C74" s="167"/>
      <c r="D74" s="161"/>
      <c r="E74" s="163"/>
      <c r="F74" s="164"/>
      <c r="G74" s="126">
        <v>2016</v>
      </c>
      <c r="H74" s="2">
        <v>462457</v>
      </c>
    </row>
    <row r="75" spans="2:8" ht="15" x14ac:dyDescent="0.25">
      <c r="B75" s="165" t="s">
        <v>256</v>
      </c>
      <c r="C75" s="167">
        <v>3</v>
      </c>
      <c r="D75" s="161" t="s">
        <v>8</v>
      </c>
      <c r="E75" s="163" t="s">
        <v>18</v>
      </c>
      <c r="F75" s="164" t="s">
        <v>257</v>
      </c>
      <c r="G75" s="126">
        <v>2015</v>
      </c>
      <c r="H75" s="2">
        <v>1064088</v>
      </c>
    </row>
    <row r="76" spans="2:8" ht="15" x14ac:dyDescent="0.25">
      <c r="B76" s="169"/>
      <c r="C76" s="167"/>
      <c r="D76" s="161"/>
      <c r="E76" s="163"/>
      <c r="F76" s="164"/>
      <c r="G76" s="126">
        <v>2016</v>
      </c>
      <c r="H76" s="2">
        <v>778173.6</v>
      </c>
    </row>
    <row r="77" spans="2:8" ht="15" x14ac:dyDescent="0.25">
      <c r="B77" s="165" t="s">
        <v>258</v>
      </c>
      <c r="C77" s="167">
        <v>3</v>
      </c>
      <c r="D77" s="161" t="s">
        <v>8</v>
      </c>
      <c r="E77" s="163" t="s">
        <v>88</v>
      </c>
      <c r="F77" s="164" t="s">
        <v>259</v>
      </c>
      <c r="G77" s="126">
        <v>2015</v>
      </c>
      <c r="H77" s="2">
        <v>886642</v>
      </c>
    </row>
    <row r="78" spans="2:8" ht="15" x14ac:dyDescent="0.25">
      <c r="B78" s="169"/>
      <c r="C78" s="167"/>
      <c r="D78" s="161"/>
      <c r="E78" s="163"/>
      <c r="F78" s="164"/>
      <c r="G78" s="126">
        <v>2016</v>
      </c>
      <c r="H78" s="2">
        <v>1057000</v>
      </c>
    </row>
    <row r="79" spans="2:8" ht="15" x14ac:dyDescent="0.25">
      <c r="B79" s="165" t="s">
        <v>260</v>
      </c>
      <c r="C79" s="167">
        <v>3</v>
      </c>
      <c r="D79" s="161" t="s">
        <v>8</v>
      </c>
      <c r="E79" s="163" t="s">
        <v>262</v>
      </c>
      <c r="F79" s="164" t="s">
        <v>261</v>
      </c>
      <c r="G79" s="126">
        <v>2015</v>
      </c>
      <c r="H79" s="2">
        <v>1601226</v>
      </c>
    </row>
    <row r="80" spans="2:8" ht="15" x14ac:dyDescent="0.25">
      <c r="B80" s="169"/>
      <c r="C80" s="167"/>
      <c r="D80" s="161"/>
      <c r="E80" s="163"/>
      <c r="F80" s="164"/>
      <c r="G80" s="126">
        <v>2016</v>
      </c>
      <c r="H80" s="2">
        <v>1601226</v>
      </c>
    </row>
    <row r="81" spans="2:8" ht="15" x14ac:dyDescent="0.25">
      <c r="B81" s="165" t="s">
        <v>263</v>
      </c>
      <c r="C81" s="167">
        <v>3</v>
      </c>
      <c r="D81" s="165" t="s">
        <v>19</v>
      </c>
      <c r="E81" s="163" t="s">
        <v>180</v>
      </c>
      <c r="F81" s="164" t="s">
        <v>264</v>
      </c>
      <c r="G81" s="126">
        <v>2015</v>
      </c>
      <c r="H81" s="2">
        <v>1232000</v>
      </c>
    </row>
    <row r="82" spans="2:8" ht="15" x14ac:dyDescent="0.25">
      <c r="B82" s="169"/>
      <c r="C82" s="167"/>
      <c r="D82" s="169"/>
      <c r="E82" s="163"/>
      <c r="F82" s="164"/>
      <c r="G82" s="126">
        <v>2016</v>
      </c>
      <c r="H82" s="2">
        <v>1138000</v>
      </c>
    </row>
    <row r="83" spans="2:8" ht="15" x14ac:dyDescent="0.25">
      <c r="B83" s="165" t="s">
        <v>514</v>
      </c>
      <c r="C83" s="167">
        <v>3</v>
      </c>
      <c r="D83" s="165" t="s">
        <v>36</v>
      </c>
      <c r="E83" s="163" t="s">
        <v>169</v>
      </c>
      <c r="F83" s="164" t="s">
        <v>494</v>
      </c>
      <c r="G83" s="126">
        <v>2015</v>
      </c>
      <c r="H83" s="2">
        <v>2002436</v>
      </c>
    </row>
    <row r="84" spans="2:8" ht="15" x14ac:dyDescent="0.25">
      <c r="B84" s="169"/>
      <c r="C84" s="167"/>
      <c r="D84" s="169"/>
      <c r="E84" s="163"/>
      <c r="F84" s="164"/>
      <c r="G84" s="126">
        <v>2016</v>
      </c>
      <c r="H84" s="2">
        <v>1324770</v>
      </c>
    </row>
    <row r="85" spans="2:8" ht="15" x14ac:dyDescent="0.25">
      <c r="B85" s="165" t="s">
        <v>266</v>
      </c>
      <c r="C85" s="167">
        <v>3</v>
      </c>
      <c r="D85" s="165" t="s">
        <v>8</v>
      </c>
      <c r="E85" s="163" t="s">
        <v>112</v>
      </c>
      <c r="F85" s="164" t="s">
        <v>267</v>
      </c>
      <c r="G85" s="126">
        <v>2015</v>
      </c>
      <c r="H85" s="2">
        <v>1348282</v>
      </c>
    </row>
    <row r="86" spans="2:8" ht="15" x14ac:dyDescent="0.25">
      <c r="B86" s="169"/>
      <c r="C86" s="167"/>
      <c r="D86" s="169"/>
      <c r="E86" s="163"/>
      <c r="F86" s="164"/>
      <c r="G86" s="126">
        <v>2016</v>
      </c>
      <c r="H86" s="2">
        <v>1006000</v>
      </c>
    </row>
    <row r="87" spans="2:8" ht="15" x14ac:dyDescent="0.25">
      <c r="B87" s="165" t="s">
        <v>268</v>
      </c>
      <c r="C87" s="167">
        <v>3</v>
      </c>
      <c r="D87" s="165" t="s">
        <v>8</v>
      </c>
      <c r="E87" s="163" t="s">
        <v>56</v>
      </c>
      <c r="F87" s="164" t="s">
        <v>269</v>
      </c>
      <c r="G87" s="126">
        <v>2015</v>
      </c>
      <c r="H87" s="2">
        <v>552250</v>
      </c>
    </row>
    <row r="88" spans="2:8" ht="15" x14ac:dyDescent="0.25">
      <c r="B88" s="169"/>
      <c r="C88" s="167"/>
      <c r="D88" s="169"/>
      <c r="E88" s="163"/>
      <c r="F88" s="164"/>
      <c r="G88" s="126">
        <v>2016</v>
      </c>
      <c r="H88" s="2">
        <v>502000</v>
      </c>
    </row>
    <row r="89" spans="2:8" ht="15" x14ac:dyDescent="0.25">
      <c r="B89" s="165" t="s">
        <v>272</v>
      </c>
      <c r="C89" s="167">
        <v>3</v>
      </c>
      <c r="D89" s="165" t="s">
        <v>8</v>
      </c>
      <c r="E89" s="163" t="s">
        <v>60</v>
      </c>
      <c r="F89" s="164" t="s">
        <v>273</v>
      </c>
      <c r="G89" s="126">
        <v>2015</v>
      </c>
      <c r="H89" s="2">
        <v>433000</v>
      </c>
    </row>
    <row r="90" spans="2:8" ht="15" x14ac:dyDescent="0.25">
      <c r="B90" s="169"/>
      <c r="C90" s="167"/>
      <c r="D90" s="169"/>
      <c r="E90" s="163"/>
      <c r="F90" s="164"/>
      <c r="G90" s="126">
        <v>2016</v>
      </c>
      <c r="H90" s="2">
        <v>400035</v>
      </c>
    </row>
    <row r="91" spans="2:8" ht="15" x14ac:dyDescent="0.25">
      <c r="B91" s="165" t="s">
        <v>515</v>
      </c>
      <c r="C91" s="167">
        <v>3</v>
      </c>
      <c r="D91" s="165" t="s">
        <v>36</v>
      </c>
      <c r="E91" s="163" t="s">
        <v>113</v>
      </c>
      <c r="F91" s="164" t="s">
        <v>491</v>
      </c>
      <c r="G91" s="126">
        <v>2015</v>
      </c>
      <c r="H91" s="2">
        <v>2396968</v>
      </c>
    </row>
    <row r="92" spans="2:8" ht="15" x14ac:dyDescent="0.25">
      <c r="B92" s="169"/>
      <c r="C92" s="167"/>
      <c r="D92" s="169"/>
      <c r="E92" s="163"/>
      <c r="F92" s="164"/>
      <c r="G92" s="126">
        <v>2016</v>
      </c>
      <c r="H92" s="2">
        <v>2126268</v>
      </c>
    </row>
    <row r="93" spans="2:8" ht="15" x14ac:dyDescent="0.25">
      <c r="B93" s="165" t="s">
        <v>518</v>
      </c>
      <c r="C93" s="167">
        <v>3</v>
      </c>
      <c r="D93" s="165" t="s">
        <v>4</v>
      </c>
      <c r="E93" s="163" t="s">
        <v>182</v>
      </c>
      <c r="F93" s="164" t="s">
        <v>365</v>
      </c>
      <c r="G93" s="126">
        <v>2015</v>
      </c>
      <c r="H93" s="2">
        <v>120620</v>
      </c>
    </row>
    <row r="94" spans="2:8" ht="15" x14ac:dyDescent="0.25">
      <c r="B94" s="169"/>
      <c r="C94" s="167"/>
      <c r="D94" s="169"/>
      <c r="E94" s="163"/>
      <c r="F94" s="164"/>
      <c r="G94" s="126">
        <v>2016</v>
      </c>
      <c r="H94" s="2">
        <v>81250</v>
      </c>
    </row>
    <row r="95" spans="2:8" ht="15" x14ac:dyDescent="0.25">
      <c r="B95" s="165" t="s">
        <v>276</v>
      </c>
      <c r="C95" s="167">
        <v>3</v>
      </c>
      <c r="D95" s="165" t="s">
        <v>8</v>
      </c>
      <c r="E95" s="163" t="s">
        <v>58</v>
      </c>
      <c r="F95" s="164" t="s">
        <v>277</v>
      </c>
      <c r="G95" s="126">
        <v>2015</v>
      </c>
      <c r="H95" s="2">
        <v>434000</v>
      </c>
    </row>
    <row r="96" spans="2:8" ht="15" x14ac:dyDescent="0.25">
      <c r="B96" s="169"/>
      <c r="C96" s="167"/>
      <c r="D96" s="169"/>
      <c r="E96" s="163"/>
      <c r="F96" s="164"/>
      <c r="G96" s="126">
        <v>2016</v>
      </c>
      <c r="H96" s="2">
        <v>352000</v>
      </c>
    </row>
    <row r="97" spans="2:8" ht="15" x14ac:dyDescent="0.25">
      <c r="B97" s="165" t="s">
        <v>280</v>
      </c>
      <c r="C97" s="167">
        <v>3</v>
      </c>
      <c r="D97" s="165" t="s">
        <v>19</v>
      </c>
      <c r="E97" s="163" t="s">
        <v>20</v>
      </c>
      <c r="F97" s="164" t="s">
        <v>281</v>
      </c>
      <c r="G97" s="126">
        <v>2015</v>
      </c>
      <c r="H97" s="2">
        <v>1260999</v>
      </c>
    </row>
    <row r="98" spans="2:8" ht="15" x14ac:dyDescent="0.25">
      <c r="B98" s="169"/>
      <c r="C98" s="167"/>
      <c r="D98" s="169"/>
      <c r="E98" s="163"/>
      <c r="F98" s="164"/>
      <c r="G98" s="126">
        <v>2016</v>
      </c>
      <c r="H98" s="2">
        <v>1262000</v>
      </c>
    </row>
    <row r="99" spans="2:8" ht="15" x14ac:dyDescent="0.25">
      <c r="B99" s="165" t="s">
        <v>516</v>
      </c>
      <c r="C99" s="167">
        <v>3</v>
      </c>
      <c r="D99" s="165" t="s">
        <v>497</v>
      </c>
      <c r="E99" s="163" t="s">
        <v>495</v>
      </c>
      <c r="F99" s="164" t="s">
        <v>496</v>
      </c>
      <c r="G99" s="126">
        <v>2015</v>
      </c>
      <c r="H99" s="2">
        <v>1266000</v>
      </c>
    </row>
    <row r="100" spans="2:8" ht="15" x14ac:dyDescent="0.25">
      <c r="B100" s="166"/>
      <c r="C100" s="168"/>
      <c r="D100" s="166"/>
      <c r="E100" s="163"/>
      <c r="F100" s="164"/>
      <c r="G100" s="134">
        <v>2016</v>
      </c>
      <c r="H100" s="2">
        <v>8826000</v>
      </c>
    </row>
    <row r="101" spans="2:8" ht="15" customHeight="1" x14ac:dyDescent="0.25">
      <c r="B101" s="161" t="s">
        <v>282</v>
      </c>
      <c r="C101" s="162">
        <v>3</v>
      </c>
      <c r="D101" s="161" t="s">
        <v>8</v>
      </c>
      <c r="E101" s="163" t="s">
        <v>114</v>
      </c>
      <c r="F101" s="164" t="s">
        <v>283</v>
      </c>
      <c r="G101" s="135">
        <v>2015</v>
      </c>
      <c r="H101" s="2">
        <v>1116775</v>
      </c>
    </row>
    <row r="102" spans="2:8" ht="15" customHeight="1" x14ac:dyDescent="0.25">
      <c r="B102" s="161"/>
      <c r="C102" s="162"/>
      <c r="D102" s="161"/>
      <c r="E102" s="163"/>
      <c r="F102" s="164"/>
      <c r="G102" s="135">
        <v>2016</v>
      </c>
      <c r="H102" s="2">
        <v>1159353</v>
      </c>
    </row>
    <row r="103" spans="2:8" ht="15" customHeight="1" x14ac:dyDescent="0.25">
      <c r="B103" s="161" t="s">
        <v>284</v>
      </c>
      <c r="C103" s="162">
        <v>3</v>
      </c>
      <c r="D103" s="161" t="s">
        <v>19</v>
      </c>
      <c r="E103" s="163" t="s">
        <v>22</v>
      </c>
      <c r="F103" s="164" t="s">
        <v>285</v>
      </c>
      <c r="G103" s="135">
        <v>2015</v>
      </c>
      <c r="H103" s="2">
        <v>885000</v>
      </c>
    </row>
    <row r="104" spans="2:8" ht="15" customHeight="1" x14ac:dyDescent="0.25">
      <c r="B104" s="161"/>
      <c r="C104" s="162"/>
      <c r="D104" s="161"/>
      <c r="E104" s="163"/>
      <c r="F104" s="164"/>
      <c r="G104" s="135">
        <v>2016</v>
      </c>
      <c r="H104" s="2">
        <v>0</v>
      </c>
    </row>
  </sheetData>
  <mergeCells count="226">
    <mergeCell ref="B1:G1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53:B54"/>
    <mergeCell ref="C53:C54"/>
    <mergeCell ref="D53:D54"/>
    <mergeCell ref="E53:E54"/>
    <mergeCell ref="F53:F5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9:B80"/>
    <mergeCell ref="C79:C80"/>
    <mergeCell ref="D79:D80"/>
    <mergeCell ref="E79:E80"/>
    <mergeCell ref="F79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B97:B98"/>
    <mergeCell ref="C97:C98"/>
    <mergeCell ref="D97:D98"/>
    <mergeCell ref="E97:E98"/>
    <mergeCell ref="F97:F98"/>
    <mergeCell ref="B103:B104"/>
    <mergeCell ref="C103:C104"/>
    <mergeCell ref="D103:D104"/>
    <mergeCell ref="E103:E104"/>
    <mergeCell ref="F103:F104"/>
    <mergeCell ref="B99:B100"/>
    <mergeCell ref="C99:C100"/>
    <mergeCell ref="D99:D100"/>
    <mergeCell ref="E99:E100"/>
    <mergeCell ref="F99:F100"/>
    <mergeCell ref="B101:B102"/>
    <mergeCell ref="C101:C102"/>
    <mergeCell ref="D101:D102"/>
    <mergeCell ref="E101:E102"/>
    <mergeCell ref="F101:F10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E27" sqref="E27"/>
    </sheetView>
  </sheetViews>
  <sheetFormatPr defaultRowHeight="12.75" x14ac:dyDescent="0.2"/>
  <cols>
    <col min="2" max="2" width="11.140625" customWidth="1"/>
    <col min="3" max="3" width="31" customWidth="1"/>
    <col min="4" max="4" width="75.7109375" style="1" customWidth="1"/>
    <col min="5" max="5" width="12.7109375" customWidth="1"/>
    <col min="6" max="6" width="23.7109375" customWidth="1"/>
    <col min="7" max="7" width="12.140625" customWidth="1"/>
    <col min="8" max="8" width="16.7109375" customWidth="1"/>
    <col min="9" max="9" width="15.85546875" customWidth="1"/>
    <col min="10" max="10" width="11.28515625" customWidth="1"/>
    <col min="11" max="11" width="11" customWidth="1"/>
    <col min="12" max="12" width="10.85546875" customWidth="1"/>
  </cols>
  <sheetData>
    <row r="1" spans="1:12" x14ac:dyDescent="0.2">
      <c r="A1" s="6" t="s">
        <v>441</v>
      </c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x14ac:dyDescent="0.2">
      <c r="A3" s="2" t="s">
        <v>19</v>
      </c>
      <c r="B3" s="2" t="s">
        <v>47</v>
      </c>
      <c r="C3" s="2" t="s">
        <v>26</v>
      </c>
      <c r="D3" s="2" t="s">
        <v>188</v>
      </c>
      <c r="E3" s="2">
        <v>1258500</v>
      </c>
      <c r="F3" s="2">
        <v>16</v>
      </c>
      <c r="G3" s="2">
        <v>10</v>
      </c>
      <c r="H3" s="12">
        <f>SUM(I3+L3)</f>
        <v>333000</v>
      </c>
      <c r="I3" s="2">
        <v>205000</v>
      </c>
      <c r="J3" s="12">
        <f>SUM(100*I3/H3)</f>
        <v>61.561561561561561</v>
      </c>
      <c r="K3" s="110">
        <v>42004</v>
      </c>
      <c r="L3" s="2">
        <v>128000</v>
      </c>
    </row>
    <row r="4" spans="1:12" x14ac:dyDescent="0.2">
      <c r="A4" s="2" t="s">
        <v>19</v>
      </c>
      <c r="B4" s="2" t="s">
        <v>47</v>
      </c>
      <c r="C4" s="2" t="s">
        <v>51</v>
      </c>
      <c r="D4" s="2" t="s">
        <v>190</v>
      </c>
      <c r="E4" s="2">
        <v>1421000</v>
      </c>
      <c r="F4" s="2">
        <v>20</v>
      </c>
      <c r="G4" s="2">
        <v>10</v>
      </c>
      <c r="H4" s="12">
        <f t="shared" ref="H4:H17" si="0">SUM(I4+L4)</f>
        <v>580000</v>
      </c>
      <c r="I4" s="2">
        <v>348000</v>
      </c>
      <c r="J4" s="12">
        <f t="shared" ref="J4:J17" si="1">SUM(100*I4/H4)</f>
        <v>60</v>
      </c>
      <c r="K4" s="110">
        <v>42004</v>
      </c>
      <c r="L4" s="2">
        <v>232000</v>
      </c>
    </row>
    <row r="5" spans="1:12" ht="12.75" customHeight="1" x14ac:dyDescent="0.2">
      <c r="A5" s="2" t="s">
        <v>19</v>
      </c>
      <c r="B5" s="2" t="s">
        <v>47</v>
      </c>
      <c r="C5" s="2" t="s">
        <v>27</v>
      </c>
      <c r="D5" s="2" t="s">
        <v>194</v>
      </c>
      <c r="E5" s="2">
        <v>961000</v>
      </c>
      <c r="F5" s="2">
        <v>10</v>
      </c>
      <c r="G5" s="2">
        <v>6</v>
      </c>
      <c r="H5" s="12">
        <f t="shared" si="0"/>
        <v>278896</v>
      </c>
      <c r="I5" s="2">
        <v>168000</v>
      </c>
      <c r="J5" s="12">
        <f t="shared" si="1"/>
        <v>60.237507888245084</v>
      </c>
      <c r="K5" s="110">
        <v>42004</v>
      </c>
      <c r="L5" s="2">
        <v>110896</v>
      </c>
    </row>
    <row r="6" spans="1:12" x14ac:dyDescent="0.2">
      <c r="A6" s="2" t="s">
        <v>19</v>
      </c>
      <c r="B6" s="2" t="s">
        <v>47</v>
      </c>
      <c r="C6" s="2" t="s">
        <v>24</v>
      </c>
      <c r="D6" s="2" t="s">
        <v>198</v>
      </c>
      <c r="E6" s="2">
        <v>2327000</v>
      </c>
      <c r="F6" s="2">
        <v>39</v>
      </c>
      <c r="G6" s="2">
        <v>28</v>
      </c>
      <c r="H6" s="12">
        <f t="shared" si="0"/>
        <v>984416</v>
      </c>
      <c r="I6" s="2">
        <v>600516</v>
      </c>
      <c r="J6" s="12">
        <f t="shared" si="1"/>
        <v>61.002259207489516</v>
      </c>
      <c r="K6" s="110">
        <v>42004</v>
      </c>
      <c r="L6" s="2">
        <v>383900</v>
      </c>
    </row>
    <row r="7" spans="1:12" x14ac:dyDescent="0.2">
      <c r="A7" s="2" t="s">
        <v>19</v>
      </c>
      <c r="B7" s="2" t="s">
        <v>47</v>
      </c>
      <c r="C7" s="2" t="s">
        <v>203</v>
      </c>
      <c r="D7" s="2" t="s">
        <v>202</v>
      </c>
      <c r="E7" s="2">
        <v>1396000</v>
      </c>
      <c r="F7" s="2">
        <v>16</v>
      </c>
      <c r="G7" s="2">
        <v>10</v>
      </c>
      <c r="H7" s="12">
        <f t="shared" si="0"/>
        <v>660564</v>
      </c>
      <c r="I7" s="2">
        <v>396342</v>
      </c>
      <c r="J7" s="12">
        <f t="shared" si="1"/>
        <v>60.000544988827727</v>
      </c>
      <c r="K7" s="110">
        <v>42004</v>
      </c>
      <c r="L7" s="2">
        <v>264222</v>
      </c>
    </row>
    <row r="8" spans="1:12" x14ac:dyDescent="0.2">
      <c r="A8" s="2" t="s">
        <v>19</v>
      </c>
      <c r="B8" s="2" t="s">
        <v>47</v>
      </c>
      <c r="C8" s="2" t="s">
        <v>52</v>
      </c>
      <c r="D8" s="2" t="s">
        <v>206</v>
      </c>
      <c r="E8" s="2">
        <v>1280000</v>
      </c>
      <c r="F8" s="2">
        <v>18</v>
      </c>
      <c r="G8" s="2">
        <v>9</v>
      </c>
      <c r="H8" s="12">
        <f t="shared" si="0"/>
        <v>524000</v>
      </c>
      <c r="I8" s="2">
        <v>315000</v>
      </c>
      <c r="J8" s="12">
        <f t="shared" si="1"/>
        <v>60.114503816793892</v>
      </c>
      <c r="K8" s="110">
        <v>42004</v>
      </c>
      <c r="L8" s="2">
        <v>209000</v>
      </c>
    </row>
    <row r="9" spans="1:12" x14ac:dyDescent="0.2">
      <c r="A9" s="2" t="s">
        <v>19</v>
      </c>
      <c r="B9" s="2" t="s">
        <v>47</v>
      </c>
      <c r="C9" s="2" t="s">
        <v>23</v>
      </c>
      <c r="D9" s="2" t="s">
        <v>210</v>
      </c>
      <c r="E9" s="2">
        <v>1313000</v>
      </c>
      <c r="F9" s="2">
        <v>46</v>
      </c>
      <c r="G9" s="2">
        <v>23</v>
      </c>
      <c r="H9" s="12">
        <f t="shared" si="0"/>
        <v>503300</v>
      </c>
      <c r="I9" s="2">
        <v>301980</v>
      </c>
      <c r="J9" s="12">
        <f t="shared" si="1"/>
        <v>60</v>
      </c>
      <c r="K9" s="110">
        <v>42004</v>
      </c>
      <c r="L9" s="2">
        <v>201320</v>
      </c>
    </row>
    <row r="10" spans="1:12" x14ac:dyDescent="0.2">
      <c r="A10" s="2" t="s">
        <v>19</v>
      </c>
      <c r="B10" s="2" t="s">
        <v>47</v>
      </c>
      <c r="C10" s="2" t="s">
        <v>53</v>
      </c>
      <c r="D10" s="2" t="s">
        <v>212</v>
      </c>
      <c r="E10" s="2">
        <v>1258500</v>
      </c>
      <c r="F10" s="2">
        <v>17</v>
      </c>
      <c r="G10" s="2">
        <v>11</v>
      </c>
      <c r="H10" s="12">
        <f t="shared" si="0"/>
        <v>535000</v>
      </c>
      <c r="I10" s="2">
        <v>440000</v>
      </c>
      <c r="J10" s="12">
        <f t="shared" si="1"/>
        <v>82.242990654205613</v>
      </c>
      <c r="K10" s="110">
        <v>42004</v>
      </c>
      <c r="L10" s="2">
        <v>95000</v>
      </c>
    </row>
    <row r="11" spans="1:12" ht="12.75" customHeight="1" x14ac:dyDescent="0.2">
      <c r="A11" s="2" t="s">
        <v>19</v>
      </c>
      <c r="B11" s="2" t="s">
        <v>47</v>
      </c>
      <c r="C11" s="2" t="s">
        <v>54</v>
      </c>
      <c r="D11" s="2" t="s">
        <v>225</v>
      </c>
      <c r="E11" s="2">
        <v>1500699</v>
      </c>
      <c r="F11" s="2">
        <v>28</v>
      </c>
      <c r="G11" s="2">
        <v>14</v>
      </c>
      <c r="H11" s="12">
        <f t="shared" si="0"/>
        <v>642600</v>
      </c>
      <c r="I11" s="2">
        <v>385600</v>
      </c>
      <c r="J11" s="12">
        <f t="shared" si="1"/>
        <v>60.006224712107063</v>
      </c>
      <c r="K11" s="110">
        <v>42004</v>
      </c>
      <c r="L11" s="2">
        <v>257000</v>
      </c>
    </row>
    <row r="12" spans="1:12" x14ac:dyDescent="0.2">
      <c r="A12" s="2" t="s">
        <v>19</v>
      </c>
      <c r="B12" s="2" t="s">
        <v>47</v>
      </c>
      <c r="C12" s="2" t="s">
        <v>21</v>
      </c>
      <c r="D12" s="2" t="s">
        <v>229</v>
      </c>
      <c r="E12" s="2">
        <v>1214000</v>
      </c>
      <c r="F12" s="2">
        <v>19</v>
      </c>
      <c r="G12" s="2">
        <v>12</v>
      </c>
      <c r="H12" s="12">
        <f t="shared" si="0"/>
        <v>467666</v>
      </c>
      <c r="I12" s="2">
        <v>350000</v>
      </c>
      <c r="J12" s="12">
        <f t="shared" si="1"/>
        <v>74.839736050942335</v>
      </c>
      <c r="K12" s="110">
        <v>42004</v>
      </c>
      <c r="L12" s="2">
        <v>117666</v>
      </c>
    </row>
    <row r="13" spans="1:12" x14ac:dyDescent="0.2">
      <c r="A13" s="2" t="s">
        <v>19</v>
      </c>
      <c r="B13" s="2" t="s">
        <v>47</v>
      </c>
      <c r="C13" s="2" t="s">
        <v>25</v>
      </c>
      <c r="D13" s="2" t="s">
        <v>236</v>
      </c>
      <c r="E13" s="2">
        <v>2516299</v>
      </c>
      <c r="F13" s="2">
        <v>51</v>
      </c>
      <c r="G13" s="2">
        <v>29</v>
      </c>
      <c r="H13" s="12">
        <f t="shared" si="0"/>
        <v>1131600</v>
      </c>
      <c r="I13" s="2">
        <v>679000</v>
      </c>
      <c r="J13" s="12">
        <f t="shared" si="1"/>
        <v>60.003534817956876</v>
      </c>
      <c r="K13" s="110">
        <v>42004</v>
      </c>
      <c r="L13" s="2">
        <v>452600</v>
      </c>
    </row>
    <row r="14" spans="1:12" x14ac:dyDescent="0.2">
      <c r="A14" s="2" t="s">
        <v>19</v>
      </c>
      <c r="B14" s="2" t="s">
        <v>47</v>
      </c>
      <c r="C14" s="2" t="s">
        <v>111</v>
      </c>
      <c r="D14" s="2" t="s">
        <v>250</v>
      </c>
      <c r="E14" s="2">
        <v>1267000</v>
      </c>
      <c r="F14" s="2">
        <v>78</v>
      </c>
      <c r="G14" s="2">
        <v>47</v>
      </c>
      <c r="H14" s="12">
        <f t="shared" si="0"/>
        <v>470000</v>
      </c>
      <c r="I14" s="2">
        <v>282000</v>
      </c>
      <c r="J14" s="12">
        <f t="shared" si="1"/>
        <v>60</v>
      </c>
      <c r="K14" s="110">
        <v>42004</v>
      </c>
      <c r="L14" s="2">
        <v>188000</v>
      </c>
    </row>
    <row r="15" spans="1:12" x14ac:dyDescent="0.2">
      <c r="A15" s="2" t="s">
        <v>19</v>
      </c>
      <c r="B15" s="2" t="s">
        <v>47</v>
      </c>
      <c r="C15" s="2" t="s">
        <v>180</v>
      </c>
      <c r="D15" s="2" t="s">
        <v>264</v>
      </c>
      <c r="E15" s="2">
        <v>1138000</v>
      </c>
      <c r="F15" s="2">
        <v>16</v>
      </c>
      <c r="G15" s="2">
        <v>8</v>
      </c>
      <c r="H15" s="12">
        <f t="shared" si="0"/>
        <v>465000</v>
      </c>
      <c r="I15" s="2">
        <v>279000</v>
      </c>
      <c r="J15" s="12">
        <f t="shared" si="1"/>
        <v>60</v>
      </c>
      <c r="K15" s="110">
        <v>42004</v>
      </c>
      <c r="L15" s="2">
        <v>186000</v>
      </c>
    </row>
    <row r="16" spans="1:12" x14ac:dyDescent="0.2">
      <c r="A16" s="2" t="s">
        <v>19</v>
      </c>
      <c r="B16" s="2" t="s">
        <v>47</v>
      </c>
      <c r="C16" s="2" t="s">
        <v>20</v>
      </c>
      <c r="D16" s="2" t="s">
        <v>281</v>
      </c>
      <c r="E16" s="2">
        <v>1064000</v>
      </c>
      <c r="F16" s="2">
        <v>24</v>
      </c>
      <c r="G16" s="2">
        <v>17</v>
      </c>
      <c r="H16" s="12">
        <f t="shared" si="0"/>
        <v>508280</v>
      </c>
      <c r="I16" s="2">
        <v>310000</v>
      </c>
      <c r="J16" s="12">
        <f t="shared" si="1"/>
        <v>60.990005508774694</v>
      </c>
      <c r="K16" s="110">
        <v>42004</v>
      </c>
      <c r="L16" s="2">
        <v>198280</v>
      </c>
    </row>
    <row r="17" spans="1:12" x14ac:dyDescent="0.2">
      <c r="A17" s="2" t="s">
        <v>19</v>
      </c>
      <c r="B17" s="2" t="s">
        <v>47</v>
      </c>
      <c r="C17" s="2" t="s">
        <v>22</v>
      </c>
      <c r="D17" s="2" t="s">
        <v>285</v>
      </c>
      <c r="E17" s="2">
        <v>1172000</v>
      </c>
      <c r="F17" s="2">
        <v>20</v>
      </c>
      <c r="G17" s="2">
        <v>9</v>
      </c>
      <c r="H17" s="12">
        <f t="shared" si="0"/>
        <v>424000</v>
      </c>
      <c r="I17" s="2">
        <v>270000</v>
      </c>
      <c r="J17" s="12">
        <f t="shared" si="1"/>
        <v>63.679245283018865</v>
      </c>
      <c r="K17" s="110">
        <v>42004</v>
      </c>
      <c r="L17" s="2">
        <v>154000</v>
      </c>
    </row>
    <row r="18" spans="1:12" x14ac:dyDescent="0.2">
      <c r="A18" s="38" t="s">
        <v>38</v>
      </c>
      <c r="B18" s="20"/>
      <c r="C18" s="20"/>
      <c r="D18" s="42" t="s">
        <v>40</v>
      </c>
      <c r="E18" s="107">
        <f>SUM(E3:E17)</f>
        <v>21086998</v>
      </c>
      <c r="H18" s="33">
        <f>SUM(H3:H17)</f>
        <v>8508322</v>
      </c>
      <c r="I18" s="33">
        <f>SUM(I3:I17)</f>
        <v>5330438</v>
      </c>
      <c r="J18" s="11"/>
    </row>
    <row r="19" spans="1:12" x14ac:dyDescent="0.2">
      <c r="A19" s="20"/>
      <c r="B19" s="20"/>
      <c r="C19" s="20"/>
      <c r="D19" s="15"/>
      <c r="E19" s="16"/>
    </row>
    <row r="20" spans="1:12" x14ac:dyDescent="0.2">
      <c r="A20" s="37"/>
      <c r="B20" s="37"/>
      <c r="C20" s="37"/>
      <c r="D20" s="19" t="s">
        <v>65</v>
      </c>
      <c r="E20" s="61">
        <v>649002</v>
      </c>
    </row>
    <row r="21" spans="1:12" x14ac:dyDescent="0.2">
      <c r="A21" s="20"/>
      <c r="B21" s="20"/>
      <c r="C21" s="20"/>
      <c r="D21" s="14" t="s">
        <v>41</v>
      </c>
      <c r="E21" s="61">
        <v>195000</v>
      </c>
    </row>
    <row r="22" spans="1:12" x14ac:dyDescent="0.2">
      <c r="A22" s="20"/>
      <c r="B22" s="20"/>
      <c r="C22" s="20"/>
      <c r="D22" s="15"/>
      <c r="E22" s="16"/>
      <c r="F22" s="11"/>
    </row>
    <row r="23" spans="1:12" x14ac:dyDescent="0.2">
      <c r="A23" s="20"/>
      <c r="B23" s="20"/>
      <c r="C23" s="20"/>
      <c r="D23" s="15" t="s">
        <v>42</v>
      </c>
      <c r="E23" s="115">
        <f>SUM(E18:E22)</f>
        <v>21931000</v>
      </c>
    </row>
    <row r="24" spans="1:12" x14ac:dyDescent="0.2">
      <c r="A24" s="20"/>
      <c r="B24" s="20"/>
      <c r="C24" s="28"/>
      <c r="E24" s="11"/>
    </row>
    <row r="25" spans="1:12" x14ac:dyDescent="0.2">
      <c r="A25" s="4" t="s">
        <v>67</v>
      </c>
    </row>
    <row r="26" spans="1:12" x14ac:dyDescent="0.2">
      <c r="A26" s="2" t="s">
        <v>129</v>
      </c>
      <c r="B26" s="2" t="s">
        <v>50</v>
      </c>
      <c r="C26" s="2" t="s">
        <v>478</v>
      </c>
      <c r="D26" s="2" t="s">
        <v>477</v>
      </c>
      <c r="E26" s="2">
        <v>170000</v>
      </c>
      <c r="F26" s="2">
        <v>2</v>
      </c>
      <c r="G26" s="2">
        <v>2</v>
      </c>
      <c r="H26" s="12">
        <f t="shared" ref="H26" si="2">SUM(I26+L26)</f>
        <v>48530</v>
      </c>
      <c r="I26" s="2">
        <v>48530</v>
      </c>
      <c r="J26" s="12">
        <f t="shared" ref="J26" si="3">SUM(100*I26/H26)</f>
        <v>100</v>
      </c>
      <c r="K26" s="110">
        <v>42004</v>
      </c>
      <c r="L26" s="2">
        <v>0</v>
      </c>
    </row>
    <row r="27" spans="1:12" x14ac:dyDescent="0.2">
      <c r="D27" s="46" t="s">
        <v>68</v>
      </c>
      <c r="E27" s="108">
        <f>SUM(E26:E26)</f>
        <v>170000</v>
      </c>
    </row>
    <row r="28" spans="1:12" x14ac:dyDescent="0.2">
      <c r="D28" s="35"/>
      <c r="E28" s="29"/>
    </row>
    <row r="29" spans="1:12" x14ac:dyDescent="0.2">
      <c r="D29" s="43" t="s">
        <v>66</v>
      </c>
      <c r="E29" s="60">
        <v>0</v>
      </c>
    </row>
    <row r="30" spans="1:12" x14ac:dyDescent="0.2">
      <c r="D30" s="34" t="s">
        <v>41</v>
      </c>
      <c r="E30" s="60">
        <v>0</v>
      </c>
    </row>
    <row r="31" spans="1:12" x14ac:dyDescent="0.2">
      <c r="D31" s="35"/>
      <c r="E31" s="29"/>
    </row>
    <row r="32" spans="1:12" x14ac:dyDescent="0.2">
      <c r="D32" s="35" t="s">
        <v>99</v>
      </c>
      <c r="E32" s="106">
        <f>SUM(E27:E31)</f>
        <v>170000</v>
      </c>
    </row>
    <row r="35" spans="4:5" x14ac:dyDescent="0.2">
      <c r="D35" s="34" t="s">
        <v>69</v>
      </c>
      <c r="E35" s="106">
        <f>SUM(E18+E27)</f>
        <v>21256998</v>
      </c>
    </row>
    <row r="36" spans="4:5" x14ac:dyDescent="0.2">
      <c r="D36" s="35"/>
      <c r="E36" s="29"/>
    </row>
    <row r="37" spans="4:5" x14ac:dyDescent="0.2">
      <c r="D37" s="43" t="s">
        <v>66</v>
      </c>
      <c r="E37" s="60">
        <f>SUM(E20+E29)</f>
        <v>649002</v>
      </c>
    </row>
    <row r="38" spans="4:5" x14ac:dyDescent="0.2">
      <c r="D38" s="34" t="s">
        <v>41</v>
      </c>
      <c r="E38" s="60">
        <f>SUM(E21+E30)</f>
        <v>195000</v>
      </c>
    </row>
    <row r="39" spans="4:5" x14ac:dyDescent="0.2">
      <c r="D39" s="35"/>
      <c r="E39" s="29"/>
    </row>
    <row r="40" spans="4:5" x14ac:dyDescent="0.2">
      <c r="D40" s="35" t="s">
        <v>38</v>
      </c>
      <c r="E40" s="106">
        <f>SUM(E35+E37+E38)</f>
        <v>22101000</v>
      </c>
    </row>
  </sheetData>
  <autoFilter ref="A2:S18"/>
  <phoneticPr fontId="0" type="noConversion"/>
  <pageMargins left="0.78740157499999996" right="0.78740157499999996" top="0.984251969" bottom="0.984251969" header="0.4921259845" footer="0.4921259845"/>
  <pageSetup paperSize="9" scale="75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32" sqref="C32"/>
    </sheetView>
  </sheetViews>
  <sheetFormatPr defaultRowHeight="12.75" x14ac:dyDescent="0.2"/>
  <cols>
    <col min="3" max="3" width="29.7109375" customWidth="1"/>
    <col min="4" max="4" width="51.42578125" customWidth="1"/>
    <col min="5" max="5" width="11.5703125" customWidth="1"/>
    <col min="6" max="6" width="12.5703125" customWidth="1"/>
    <col min="7" max="7" width="10.85546875" customWidth="1"/>
    <col min="8" max="8" width="14.85546875" customWidth="1"/>
    <col min="9" max="9" width="10.140625" bestFit="1" customWidth="1"/>
    <col min="10" max="10" width="13" customWidth="1"/>
    <col min="11" max="11" width="12.5703125" customWidth="1"/>
    <col min="12" max="12" width="12" customWidth="1"/>
    <col min="13" max="13" width="15.5703125" customWidth="1"/>
  </cols>
  <sheetData>
    <row r="1" spans="1:12" x14ac:dyDescent="0.2">
      <c r="A1" s="6" t="s">
        <v>441</v>
      </c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x14ac:dyDescent="0.2">
      <c r="A3" s="2" t="s">
        <v>34</v>
      </c>
      <c r="B3" s="23" t="s">
        <v>50</v>
      </c>
      <c r="C3" s="2" t="s">
        <v>275</v>
      </c>
      <c r="D3" s="2" t="s">
        <v>274</v>
      </c>
      <c r="E3" s="2">
        <v>106000</v>
      </c>
      <c r="F3" s="2">
        <v>2</v>
      </c>
      <c r="G3" s="2">
        <v>2</v>
      </c>
      <c r="H3" s="39">
        <f>SUM(I3+L3)</f>
        <v>40000</v>
      </c>
      <c r="I3" s="2">
        <v>40000</v>
      </c>
      <c r="J3" s="12">
        <f>SUM(100*I3/H3)</f>
        <v>100</v>
      </c>
      <c r="K3" s="110">
        <v>42004</v>
      </c>
      <c r="L3" s="12">
        <v>0</v>
      </c>
    </row>
    <row r="4" spans="1:12" x14ac:dyDescent="0.2">
      <c r="A4" s="4" t="s">
        <v>38</v>
      </c>
      <c r="D4" s="42" t="s">
        <v>40</v>
      </c>
      <c r="E4" s="107">
        <f>SUM(E3)</f>
        <v>106000</v>
      </c>
      <c r="F4" s="37"/>
      <c r="G4" s="37"/>
      <c r="H4" s="26">
        <f>SUM(H3)</f>
        <v>40000</v>
      </c>
      <c r="I4" s="41">
        <f>SUM(I3)</f>
        <v>40000</v>
      </c>
    </row>
    <row r="5" spans="1:12" x14ac:dyDescent="0.2">
      <c r="D5" s="19" t="s">
        <v>66</v>
      </c>
      <c r="E5" s="61">
        <v>0</v>
      </c>
      <c r="F5" s="37"/>
      <c r="G5" s="37"/>
      <c r="H5" s="37"/>
      <c r="I5" s="40"/>
    </row>
    <row r="6" spans="1:12" x14ac:dyDescent="0.2">
      <c r="D6" s="14" t="s">
        <v>41</v>
      </c>
      <c r="E6" s="61">
        <v>0</v>
      </c>
      <c r="F6" s="37"/>
      <c r="G6" s="37"/>
      <c r="H6" s="37"/>
      <c r="I6" s="41"/>
    </row>
    <row r="7" spans="1:12" x14ac:dyDescent="0.2">
      <c r="D7" s="15"/>
      <c r="E7" s="17"/>
      <c r="F7" s="37"/>
      <c r="G7" s="37"/>
      <c r="H7" s="37"/>
      <c r="I7" s="40"/>
    </row>
    <row r="8" spans="1:12" x14ac:dyDescent="0.2">
      <c r="D8" s="15" t="s">
        <v>42</v>
      </c>
      <c r="E8" s="115">
        <f>SUM(E4+E5+E6)</f>
        <v>106000</v>
      </c>
      <c r="F8" s="37"/>
      <c r="G8" s="37"/>
      <c r="H8" s="37"/>
      <c r="I8" s="41"/>
    </row>
    <row r="11" spans="1:12" x14ac:dyDescent="0.2">
      <c r="A11" s="4" t="s">
        <v>67</v>
      </c>
      <c r="D11" s="1"/>
    </row>
    <row r="12" spans="1:12" x14ac:dyDescent="0.2">
      <c r="A12" s="2" t="s">
        <v>119</v>
      </c>
      <c r="B12" s="2" t="s">
        <v>47</v>
      </c>
      <c r="C12" s="2" t="s">
        <v>120</v>
      </c>
      <c r="D12" s="2" t="s">
        <v>472</v>
      </c>
      <c r="E12" s="2">
        <v>122000</v>
      </c>
      <c r="F12" s="2">
        <v>4</v>
      </c>
      <c r="G12" s="2">
        <v>3</v>
      </c>
      <c r="H12" s="12">
        <f t="shared" ref="H12:H13" si="0">SUM(I12+L12)</f>
        <v>85000</v>
      </c>
      <c r="I12" s="2">
        <v>72000</v>
      </c>
      <c r="J12" s="12">
        <f t="shared" ref="J12:J13" si="1">SUM(100*I12/H12)</f>
        <v>84.705882352941174</v>
      </c>
      <c r="K12" s="110">
        <v>42004</v>
      </c>
      <c r="L12" s="2">
        <v>13000</v>
      </c>
    </row>
    <row r="13" spans="1:12" x14ac:dyDescent="0.2">
      <c r="A13" s="2" t="s">
        <v>119</v>
      </c>
      <c r="B13" s="2" t="s">
        <v>47</v>
      </c>
      <c r="C13" s="2" t="s">
        <v>474</v>
      </c>
      <c r="D13" s="2" t="s">
        <v>473</v>
      </c>
      <c r="E13" s="2">
        <v>228000</v>
      </c>
      <c r="F13" s="2">
        <v>4</v>
      </c>
      <c r="G13" s="2">
        <v>2</v>
      </c>
      <c r="H13" s="12">
        <f t="shared" si="0"/>
        <v>115000</v>
      </c>
      <c r="I13" s="2">
        <v>70000</v>
      </c>
      <c r="J13" s="12">
        <f t="shared" si="1"/>
        <v>60.869565217391305</v>
      </c>
      <c r="K13" s="110">
        <v>42004</v>
      </c>
      <c r="L13" s="2">
        <v>45000</v>
      </c>
    </row>
    <row r="14" spans="1:12" x14ac:dyDescent="0.2">
      <c r="D14" s="46" t="s">
        <v>68</v>
      </c>
      <c r="E14" s="108">
        <f>SUM(E12:E13)</f>
        <v>350000</v>
      </c>
    </row>
    <row r="15" spans="1:12" x14ac:dyDescent="0.2">
      <c r="D15" s="35"/>
      <c r="E15" s="29"/>
    </row>
    <row r="16" spans="1:12" x14ac:dyDescent="0.2">
      <c r="D16" s="43" t="s">
        <v>66</v>
      </c>
      <c r="E16" s="60">
        <v>0</v>
      </c>
    </row>
    <row r="17" spans="4:5" x14ac:dyDescent="0.2">
      <c r="D17" s="34" t="s">
        <v>41</v>
      </c>
      <c r="E17" s="60">
        <v>0</v>
      </c>
    </row>
    <row r="18" spans="4:5" x14ac:dyDescent="0.2">
      <c r="D18" s="35"/>
      <c r="E18" s="29"/>
    </row>
    <row r="19" spans="4:5" x14ac:dyDescent="0.2">
      <c r="D19" s="35" t="s">
        <v>99</v>
      </c>
      <c r="E19" s="106">
        <f>SUM(E14:E18)</f>
        <v>350000</v>
      </c>
    </row>
    <row r="20" spans="4:5" x14ac:dyDescent="0.2">
      <c r="D20" s="1"/>
    </row>
    <row r="21" spans="4:5" x14ac:dyDescent="0.2">
      <c r="D21" s="1"/>
    </row>
    <row r="22" spans="4:5" x14ac:dyDescent="0.2">
      <c r="D22" s="34" t="s">
        <v>69</v>
      </c>
      <c r="E22" s="106">
        <f>SUM(E4+E14)</f>
        <v>456000</v>
      </c>
    </row>
    <row r="23" spans="4:5" x14ac:dyDescent="0.2">
      <c r="D23" s="35"/>
      <c r="E23" s="29"/>
    </row>
    <row r="24" spans="4:5" x14ac:dyDescent="0.2">
      <c r="D24" s="43" t="s">
        <v>66</v>
      </c>
      <c r="E24" s="60">
        <v>0</v>
      </c>
    </row>
    <row r="25" spans="4:5" x14ac:dyDescent="0.2">
      <c r="D25" s="34" t="s">
        <v>41</v>
      </c>
      <c r="E25" s="60">
        <v>0</v>
      </c>
    </row>
    <row r="26" spans="4:5" x14ac:dyDescent="0.2">
      <c r="D26" s="35"/>
      <c r="E26" s="29"/>
    </row>
    <row r="27" spans="4:5" x14ac:dyDescent="0.2">
      <c r="D27" s="35" t="s">
        <v>38</v>
      </c>
      <c r="E27" s="106">
        <f>SUM(E22+E24+E25)</f>
        <v>456000</v>
      </c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D35" sqref="D35"/>
    </sheetView>
  </sheetViews>
  <sheetFormatPr defaultRowHeight="12.75" x14ac:dyDescent="0.2"/>
  <cols>
    <col min="2" max="2" width="13" customWidth="1"/>
    <col min="3" max="3" width="31.5703125" customWidth="1"/>
    <col min="4" max="4" width="64.5703125" style="1" customWidth="1"/>
    <col min="5" max="5" width="11.7109375" customWidth="1"/>
    <col min="6" max="6" width="23.85546875" customWidth="1"/>
    <col min="7" max="7" width="15" customWidth="1"/>
    <col min="8" max="8" width="15.28515625" customWidth="1"/>
    <col min="9" max="9" width="17.28515625" customWidth="1"/>
    <col min="10" max="10" width="10.28515625" customWidth="1"/>
    <col min="11" max="11" width="12.42578125" customWidth="1"/>
    <col min="13" max="13" width="10" customWidth="1"/>
  </cols>
  <sheetData>
    <row r="1" spans="1:12" x14ac:dyDescent="0.2">
      <c r="A1" s="6" t="s">
        <v>441</v>
      </c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x14ac:dyDescent="0.2">
      <c r="A3" s="2" t="s">
        <v>28</v>
      </c>
      <c r="B3" s="2" t="s">
        <v>47</v>
      </c>
      <c r="C3" s="2" t="s">
        <v>29</v>
      </c>
      <c r="D3" s="2" t="s">
        <v>204</v>
      </c>
      <c r="E3" s="2">
        <v>2426000</v>
      </c>
      <c r="F3" s="2">
        <v>34</v>
      </c>
      <c r="G3" s="2">
        <v>34</v>
      </c>
      <c r="H3" s="12">
        <f>SUM(I3+L3)</f>
        <v>408000</v>
      </c>
      <c r="I3" s="2">
        <v>408000</v>
      </c>
      <c r="J3" s="12">
        <f>SUM(100*I3/H3)</f>
        <v>100</v>
      </c>
      <c r="K3" s="110">
        <v>42004</v>
      </c>
      <c r="L3" s="2">
        <v>0</v>
      </c>
    </row>
    <row r="4" spans="1:12" x14ac:dyDescent="0.2">
      <c r="A4" s="2" t="s">
        <v>28</v>
      </c>
      <c r="B4" s="2" t="s">
        <v>47</v>
      </c>
      <c r="C4" s="2" t="s">
        <v>470</v>
      </c>
      <c r="D4" s="2" t="s">
        <v>216</v>
      </c>
      <c r="E4" s="2">
        <v>1213000</v>
      </c>
      <c r="F4" s="2">
        <v>16</v>
      </c>
      <c r="G4" s="2">
        <v>16</v>
      </c>
      <c r="H4" s="12">
        <f>SUM(I4+L4)</f>
        <v>176000</v>
      </c>
      <c r="I4" s="2">
        <v>176000</v>
      </c>
      <c r="J4" s="12">
        <f>SUM(100*I4/H4)</f>
        <v>100</v>
      </c>
      <c r="K4" s="110">
        <v>42004</v>
      </c>
      <c r="L4" s="2">
        <v>0</v>
      </c>
    </row>
    <row r="5" spans="1:12" x14ac:dyDescent="0.2">
      <c r="A5" s="2" t="s">
        <v>28</v>
      </c>
      <c r="B5" s="2" t="s">
        <v>47</v>
      </c>
      <c r="C5" s="2" t="s">
        <v>32</v>
      </c>
      <c r="D5" s="2" t="s">
        <v>147</v>
      </c>
      <c r="E5" s="2">
        <v>1142000</v>
      </c>
      <c r="F5" s="2">
        <v>16</v>
      </c>
      <c r="G5" s="2">
        <v>16</v>
      </c>
      <c r="H5" s="12">
        <f>SUM(I5+L5)</f>
        <v>192000</v>
      </c>
      <c r="I5" s="2">
        <v>192000</v>
      </c>
      <c r="J5" s="12">
        <f>SUM(100*I5/H5)</f>
        <v>100</v>
      </c>
      <c r="K5" s="110">
        <v>42004</v>
      </c>
      <c r="L5" s="2">
        <v>0</v>
      </c>
    </row>
    <row r="6" spans="1:12" x14ac:dyDescent="0.2">
      <c r="A6" s="2" t="s">
        <v>28</v>
      </c>
      <c r="B6" s="2" t="s">
        <v>47</v>
      </c>
      <c r="C6" s="2" t="s">
        <v>31</v>
      </c>
      <c r="D6" s="2" t="s">
        <v>265</v>
      </c>
      <c r="E6" s="2">
        <v>1428000</v>
      </c>
      <c r="F6" s="2">
        <v>20</v>
      </c>
      <c r="G6" s="2">
        <v>20</v>
      </c>
      <c r="H6" s="12">
        <f>SUM(I6+L6)</f>
        <v>200000</v>
      </c>
      <c r="I6" s="2">
        <v>200000</v>
      </c>
      <c r="J6" s="12">
        <f>SUM(100*I6/H6)</f>
        <v>100</v>
      </c>
      <c r="K6" s="110">
        <v>42004</v>
      </c>
      <c r="L6" s="2">
        <v>0</v>
      </c>
    </row>
    <row r="7" spans="1:12" x14ac:dyDescent="0.2">
      <c r="A7" s="2" t="s">
        <v>28</v>
      </c>
      <c r="B7" s="2" t="s">
        <v>47</v>
      </c>
      <c r="C7" s="2" t="s">
        <v>30</v>
      </c>
      <c r="D7" s="2" t="s">
        <v>125</v>
      </c>
      <c r="E7" s="2">
        <v>1428000</v>
      </c>
      <c r="F7" s="2">
        <v>20</v>
      </c>
      <c r="G7" s="2">
        <v>20</v>
      </c>
      <c r="H7" s="12">
        <f>SUM(I7+L7)</f>
        <v>400000</v>
      </c>
      <c r="I7" s="2">
        <v>400000</v>
      </c>
      <c r="J7" s="12">
        <f>SUM(100*I7/H7)</f>
        <v>100</v>
      </c>
      <c r="K7" s="110">
        <v>42004</v>
      </c>
      <c r="L7" s="2">
        <v>0</v>
      </c>
    </row>
    <row r="8" spans="1:12" x14ac:dyDescent="0.2">
      <c r="A8" s="5" t="s">
        <v>38</v>
      </c>
      <c r="B8" s="20"/>
      <c r="C8" s="20"/>
      <c r="D8" s="46" t="s">
        <v>40</v>
      </c>
      <c r="E8" s="108">
        <f>SUM(E3:E7)</f>
        <v>7637000</v>
      </c>
      <c r="H8" s="33">
        <f>SUM(H3:H7)</f>
        <v>1376000</v>
      </c>
      <c r="I8" s="33">
        <f>SUM(I3:I7)</f>
        <v>1376000</v>
      </c>
    </row>
    <row r="9" spans="1:12" x14ac:dyDescent="0.2">
      <c r="A9" s="20"/>
      <c r="B9" s="20"/>
      <c r="C9" s="20"/>
      <c r="D9" s="35"/>
      <c r="E9" s="29"/>
    </row>
    <row r="10" spans="1:12" x14ac:dyDescent="0.2">
      <c r="A10" s="37"/>
      <c r="B10" s="37"/>
      <c r="C10" s="37"/>
      <c r="D10" s="43" t="s">
        <v>66</v>
      </c>
      <c r="E10" s="60">
        <v>0</v>
      </c>
    </row>
    <row r="11" spans="1:12" x14ac:dyDescent="0.2">
      <c r="A11" s="20"/>
      <c r="B11" s="20"/>
      <c r="C11" s="20"/>
      <c r="D11" s="34" t="s">
        <v>41</v>
      </c>
      <c r="E11" s="60">
        <v>0</v>
      </c>
    </row>
    <row r="12" spans="1:12" x14ac:dyDescent="0.2">
      <c r="A12" s="20"/>
      <c r="B12" s="20"/>
      <c r="C12" s="20"/>
      <c r="D12" s="35"/>
      <c r="E12" s="29"/>
    </row>
    <row r="13" spans="1:12" x14ac:dyDescent="0.2">
      <c r="A13" s="20"/>
      <c r="B13" s="20"/>
      <c r="C13" s="20"/>
      <c r="D13" s="35" t="s">
        <v>42</v>
      </c>
      <c r="E13" s="106">
        <f>SUM(E8:E12)</f>
        <v>7637000</v>
      </c>
    </row>
    <row r="14" spans="1:12" x14ac:dyDescent="0.2">
      <c r="D14" s="24"/>
    </row>
    <row r="15" spans="1:12" x14ac:dyDescent="0.2">
      <c r="A15" s="4" t="s">
        <v>67</v>
      </c>
      <c r="D15" s="24"/>
    </row>
    <row r="16" spans="1:12" x14ac:dyDescent="0.2">
      <c r="A16" s="2" t="s">
        <v>475</v>
      </c>
      <c r="B16" s="23" t="s">
        <v>50</v>
      </c>
      <c r="C16" s="2" t="s">
        <v>156</v>
      </c>
      <c r="D16" s="2" t="s">
        <v>457</v>
      </c>
      <c r="E16" s="2">
        <v>200000</v>
      </c>
      <c r="F16" s="2">
        <v>3</v>
      </c>
      <c r="G16" s="2">
        <v>2</v>
      </c>
      <c r="H16" s="12">
        <f t="shared" ref="H16:H21" si="0">SUM(I16+L16)</f>
        <v>80000</v>
      </c>
      <c r="I16" s="2">
        <v>70000</v>
      </c>
      <c r="J16" s="12">
        <f>SUM(100*I16/H16)</f>
        <v>87.5</v>
      </c>
      <c r="K16" s="110">
        <v>42004</v>
      </c>
      <c r="L16" s="2">
        <v>10000</v>
      </c>
    </row>
    <row r="17" spans="1:12" x14ac:dyDescent="0.2">
      <c r="A17" s="2" t="s">
        <v>476</v>
      </c>
      <c r="B17" s="23" t="s">
        <v>50</v>
      </c>
      <c r="C17" s="2" t="s">
        <v>455</v>
      </c>
      <c r="D17" s="2" t="s">
        <v>458</v>
      </c>
      <c r="E17" s="2">
        <v>188000</v>
      </c>
      <c r="F17" s="2">
        <v>4</v>
      </c>
      <c r="G17" s="2">
        <v>4</v>
      </c>
      <c r="H17" s="12">
        <f t="shared" si="0"/>
        <v>55000</v>
      </c>
      <c r="I17" s="2">
        <v>55000</v>
      </c>
      <c r="J17" s="12">
        <f t="shared" ref="J17:J21" si="1">SUM(100*I17/H17)</f>
        <v>100</v>
      </c>
      <c r="K17" s="110">
        <v>42004</v>
      </c>
      <c r="L17" s="2">
        <v>0</v>
      </c>
    </row>
    <row r="18" spans="1:12" s="56" customFormat="1" x14ac:dyDescent="0.2">
      <c r="A18" s="129" t="s">
        <v>479</v>
      </c>
      <c r="B18" s="138" t="s">
        <v>50</v>
      </c>
      <c r="C18" s="129" t="s">
        <v>481</v>
      </c>
      <c r="D18" s="129" t="s">
        <v>480</v>
      </c>
      <c r="E18" s="129">
        <v>191000</v>
      </c>
      <c r="F18" s="129">
        <v>4</v>
      </c>
      <c r="G18" s="129">
        <v>4</v>
      </c>
      <c r="H18" s="18">
        <f t="shared" si="0"/>
        <v>54000</v>
      </c>
      <c r="I18" s="129">
        <v>54000</v>
      </c>
      <c r="J18" s="18">
        <f t="shared" si="1"/>
        <v>100</v>
      </c>
      <c r="K18" s="109">
        <v>42004</v>
      </c>
      <c r="L18" s="129">
        <v>0</v>
      </c>
    </row>
    <row r="19" spans="1:12" x14ac:dyDescent="0.2">
      <c r="A19" s="2" t="s">
        <v>253</v>
      </c>
      <c r="B19" s="23" t="s">
        <v>50</v>
      </c>
      <c r="C19" s="2" t="s">
        <v>255</v>
      </c>
      <c r="D19" s="2" t="s">
        <v>254</v>
      </c>
      <c r="E19" s="2">
        <v>200000</v>
      </c>
      <c r="F19" s="2">
        <v>4</v>
      </c>
      <c r="G19" s="2">
        <v>4</v>
      </c>
      <c r="H19" s="12">
        <f t="shared" si="0"/>
        <v>58000</v>
      </c>
      <c r="I19" s="2">
        <v>58000</v>
      </c>
      <c r="J19" s="12">
        <f t="shared" si="1"/>
        <v>100</v>
      </c>
      <c r="K19" s="110">
        <v>42004</v>
      </c>
      <c r="L19" s="2">
        <v>0</v>
      </c>
    </row>
    <row r="20" spans="1:12" x14ac:dyDescent="0.2">
      <c r="A20" s="2" t="s">
        <v>482</v>
      </c>
      <c r="B20" s="23" t="s">
        <v>50</v>
      </c>
      <c r="C20" s="2" t="s">
        <v>484</v>
      </c>
      <c r="D20" s="2" t="s">
        <v>483</v>
      </c>
      <c r="E20" s="2">
        <v>194000</v>
      </c>
      <c r="F20" s="2">
        <v>3</v>
      </c>
      <c r="G20" s="2">
        <v>3</v>
      </c>
      <c r="H20" s="12">
        <f t="shared" si="0"/>
        <v>50000</v>
      </c>
      <c r="I20" s="2">
        <v>50000</v>
      </c>
      <c r="J20" s="12">
        <f t="shared" si="1"/>
        <v>100</v>
      </c>
      <c r="K20" s="110">
        <v>42004</v>
      </c>
      <c r="L20" s="2">
        <v>0</v>
      </c>
    </row>
    <row r="21" spans="1:12" x14ac:dyDescent="0.2">
      <c r="A21" s="2" t="s">
        <v>485</v>
      </c>
      <c r="B21" s="23" t="s">
        <v>50</v>
      </c>
      <c r="C21" s="2" t="s">
        <v>487</v>
      </c>
      <c r="D21" s="2" t="s">
        <v>486</v>
      </c>
      <c r="E21" s="2">
        <v>160000</v>
      </c>
      <c r="F21" s="2">
        <v>2</v>
      </c>
      <c r="G21" s="2">
        <v>1</v>
      </c>
      <c r="H21" s="12">
        <f t="shared" si="0"/>
        <v>65000</v>
      </c>
      <c r="I21" s="2">
        <v>60000</v>
      </c>
      <c r="J21" s="12">
        <f t="shared" si="1"/>
        <v>92.307692307692307</v>
      </c>
      <c r="K21" s="110">
        <v>42004</v>
      </c>
      <c r="L21" s="2">
        <v>5000</v>
      </c>
    </row>
    <row r="22" spans="1:12" x14ac:dyDescent="0.2">
      <c r="D22" s="46" t="s">
        <v>68</v>
      </c>
      <c r="E22" s="108">
        <f>SUM(E16:E21)</f>
        <v>1133000</v>
      </c>
    </row>
    <row r="23" spans="1:12" x14ac:dyDescent="0.2">
      <c r="D23" s="35"/>
      <c r="E23" s="29"/>
    </row>
    <row r="24" spans="1:12" x14ac:dyDescent="0.2">
      <c r="D24" s="43" t="s">
        <v>66</v>
      </c>
      <c r="E24" s="60">
        <v>0</v>
      </c>
    </row>
    <row r="25" spans="1:12" x14ac:dyDescent="0.2">
      <c r="D25" s="34" t="s">
        <v>41</v>
      </c>
      <c r="E25" s="60">
        <v>0</v>
      </c>
    </row>
    <row r="26" spans="1:12" x14ac:dyDescent="0.2">
      <c r="D26" s="35"/>
      <c r="E26" s="29"/>
    </row>
    <row r="27" spans="1:12" x14ac:dyDescent="0.2">
      <c r="D27" s="35" t="s">
        <v>98</v>
      </c>
      <c r="E27" s="106">
        <f>SUM(E22:E26)</f>
        <v>1133000</v>
      </c>
    </row>
    <row r="30" spans="1:12" x14ac:dyDescent="0.2">
      <c r="D30" s="34" t="s">
        <v>69</v>
      </c>
      <c r="E30" s="106">
        <f>SUM(E8+E22)</f>
        <v>8770000</v>
      </c>
    </row>
    <row r="31" spans="1:12" x14ac:dyDescent="0.2">
      <c r="D31" s="35"/>
      <c r="E31" s="29"/>
    </row>
    <row r="32" spans="1:12" x14ac:dyDescent="0.2">
      <c r="D32" s="43" t="s">
        <v>66</v>
      </c>
      <c r="E32" s="60">
        <f>SUM(E10+E24)</f>
        <v>0</v>
      </c>
    </row>
    <row r="33" spans="4:5" x14ac:dyDescent="0.2">
      <c r="D33" s="34" t="s">
        <v>41</v>
      </c>
      <c r="E33" s="60">
        <f>SUM(E11+E25)</f>
        <v>0</v>
      </c>
    </row>
    <row r="34" spans="4:5" x14ac:dyDescent="0.2">
      <c r="D34" s="35"/>
      <c r="E34" s="29"/>
    </row>
    <row r="35" spans="4:5" x14ac:dyDescent="0.2">
      <c r="D35" s="35" t="s">
        <v>38</v>
      </c>
      <c r="E35" s="106">
        <f>SUM(E30+E32+E33)</f>
        <v>8770000</v>
      </c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38" sqref="F38"/>
    </sheetView>
  </sheetViews>
  <sheetFormatPr defaultRowHeight="12.75" customHeight="1" x14ac:dyDescent="0.2"/>
  <cols>
    <col min="2" max="2" width="11.7109375" customWidth="1"/>
    <col min="3" max="3" width="28.7109375" customWidth="1"/>
    <col min="4" max="4" width="63.85546875" style="1" customWidth="1"/>
    <col min="5" max="5" width="11.7109375" customWidth="1"/>
    <col min="6" max="6" width="22.7109375" customWidth="1"/>
    <col min="7" max="7" width="16.5703125" customWidth="1"/>
    <col min="8" max="8" width="16" customWidth="1"/>
    <col min="9" max="9" width="16.42578125" customWidth="1"/>
    <col min="11" max="11" width="10.5703125" customWidth="1"/>
    <col min="12" max="12" width="10.140625" bestFit="1" customWidth="1"/>
  </cols>
  <sheetData>
    <row r="1" spans="1:12" ht="12.75" customHeight="1" x14ac:dyDescent="0.2">
      <c r="A1" s="6" t="s">
        <v>441</v>
      </c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ht="12.75" customHeight="1" x14ac:dyDescent="0.2">
      <c r="A3" s="2" t="s">
        <v>33</v>
      </c>
      <c r="B3" s="2" t="s">
        <v>47</v>
      </c>
      <c r="C3" s="2" t="s">
        <v>144</v>
      </c>
      <c r="D3" s="2" t="s">
        <v>143</v>
      </c>
      <c r="E3" s="2">
        <v>678500</v>
      </c>
      <c r="F3" s="2">
        <v>16</v>
      </c>
      <c r="G3" s="2">
        <v>8</v>
      </c>
      <c r="H3" s="12">
        <f>SUM(I3+L3)</f>
        <v>266680</v>
      </c>
      <c r="I3" s="2">
        <v>161000</v>
      </c>
      <c r="J3" s="12">
        <f>SUM(100*I3/H3)</f>
        <v>60.371981400929954</v>
      </c>
      <c r="K3" s="110">
        <v>42004</v>
      </c>
      <c r="L3" s="2">
        <v>105680</v>
      </c>
    </row>
    <row r="4" spans="1:12" ht="12.75" customHeight="1" x14ac:dyDescent="0.2">
      <c r="A4" s="2" t="s">
        <v>33</v>
      </c>
      <c r="B4" s="2" t="s">
        <v>47</v>
      </c>
      <c r="C4" s="2" t="s">
        <v>146</v>
      </c>
      <c r="D4" s="2" t="s">
        <v>145</v>
      </c>
      <c r="E4" s="2">
        <v>678500</v>
      </c>
      <c r="F4" s="2">
        <v>40</v>
      </c>
      <c r="G4" s="2">
        <v>23</v>
      </c>
      <c r="H4" s="12">
        <f t="shared" ref="H4:H5" si="0">SUM(I4+L4)</f>
        <v>319000</v>
      </c>
      <c r="I4" s="2">
        <v>192000</v>
      </c>
      <c r="J4" s="12">
        <f t="shared" ref="J4:J5" si="1">SUM(100*I4/H4)</f>
        <v>60.188087774294672</v>
      </c>
      <c r="K4" s="110">
        <v>42004</v>
      </c>
      <c r="L4" s="2">
        <v>127000</v>
      </c>
    </row>
    <row r="5" spans="1:12" ht="12.75" customHeight="1" x14ac:dyDescent="0.2">
      <c r="A5" s="2" t="s">
        <v>33</v>
      </c>
      <c r="B5" s="2" t="s">
        <v>47</v>
      </c>
      <c r="C5" s="2" t="s">
        <v>151</v>
      </c>
      <c r="D5" s="2" t="s">
        <v>150</v>
      </c>
      <c r="E5" s="2">
        <v>678500</v>
      </c>
      <c r="F5" s="2">
        <v>29</v>
      </c>
      <c r="G5" s="2">
        <v>20</v>
      </c>
      <c r="H5" s="12">
        <f t="shared" si="0"/>
        <v>143000</v>
      </c>
      <c r="I5" s="2">
        <v>86000</v>
      </c>
      <c r="J5" s="12">
        <f t="shared" si="1"/>
        <v>60.13986013986014</v>
      </c>
      <c r="K5" s="110">
        <v>42004</v>
      </c>
      <c r="L5" s="2">
        <v>57000</v>
      </c>
    </row>
    <row r="6" spans="1:12" ht="12.75" customHeight="1" x14ac:dyDescent="0.2">
      <c r="A6" s="2" t="s">
        <v>33</v>
      </c>
      <c r="B6" s="2" t="s">
        <v>47</v>
      </c>
      <c r="C6" s="2" t="s">
        <v>165</v>
      </c>
      <c r="D6" s="2" t="s">
        <v>164</v>
      </c>
      <c r="E6" s="2">
        <v>678500</v>
      </c>
      <c r="F6" s="2">
        <v>39</v>
      </c>
      <c r="G6" s="2">
        <v>20</v>
      </c>
      <c r="H6" s="12">
        <f>SUM(I6+L6)</f>
        <v>132000</v>
      </c>
      <c r="I6" s="2">
        <v>80000</v>
      </c>
      <c r="J6" s="12">
        <f>SUM(100*I6/H6)</f>
        <v>60.606060606060609</v>
      </c>
      <c r="K6" s="110">
        <v>42004</v>
      </c>
      <c r="L6" s="2">
        <v>52000</v>
      </c>
    </row>
    <row r="7" spans="1:12" ht="12.75" customHeight="1" x14ac:dyDescent="0.2">
      <c r="A7" s="38" t="s">
        <v>38</v>
      </c>
      <c r="B7" s="20"/>
      <c r="C7" s="38"/>
      <c r="D7" s="46" t="s">
        <v>40</v>
      </c>
      <c r="E7" s="108">
        <f>SUM(E3:E6)</f>
        <v>2714000</v>
      </c>
      <c r="H7" s="33">
        <f>SUM(H3:H6)</f>
        <v>860680</v>
      </c>
      <c r="I7" s="33">
        <f>SUM(I3:I6)</f>
        <v>519000</v>
      </c>
    </row>
    <row r="8" spans="1:12" ht="12.75" customHeight="1" x14ac:dyDescent="0.2">
      <c r="A8" s="20"/>
      <c r="B8" s="20"/>
      <c r="C8" s="20"/>
      <c r="D8" s="35" t="s">
        <v>66</v>
      </c>
      <c r="E8" s="60">
        <v>0</v>
      </c>
    </row>
    <row r="9" spans="1:12" ht="12.75" customHeight="1" x14ac:dyDescent="0.2">
      <c r="A9" s="20"/>
      <c r="B9" s="20"/>
      <c r="C9" s="20"/>
      <c r="D9" s="34" t="s">
        <v>41</v>
      </c>
      <c r="E9" s="60">
        <v>0</v>
      </c>
    </row>
    <row r="10" spans="1:12" ht="12.75" customHeight="1" x14ac:dyDescent="0.2">
      <c r="A10" s="20"/>
      <c r="B10" s="20"/>
      <c r="C10" s="20"/>
      <c r="D10" s="35"/>
      <c r="E10" s="29"/>
    </row>
    <row r="11" spans="1:12" ht="12.75" customHeight="1" x14ac:dyDescent="0.2">
      <c r="A11" s="20"/>
      <c r="B11" s="20"/>
      <c r="C11" s="20"/>
      <c r="D11" s="35" t="s">
        <v>42</v>
      </c>
      <c r="E11" s="106">
        <f>SUM(E7:E10)</f>
        <v>2714000</v>
      </c>
    </row>
    <row r="14" spans="1:12" ht="12.75" customHeight="1" x14ac:dyDescent="0.2">
      <c r="E14" s="11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26" sqref="D26"/>
    </sheetView>
  </sheetViews>
  <sheetFormatPr defaultRowHeight="12.75" x14ac:dyDescent="0.2"/>
  <cols>
    <col min="3" max="3" width="17.28515625" customWidth="1"/>
    <col min="4" max="4" width="44.85546875" style="1" customWidth="1"/>
    <col min="5" max="5" width="11.85546875" customWidth="1"/>
    <col min="6" max="6" width="23.85546875" customWidth="1"/>
    <col min="7" max="7" width="11.85546875" customWidth="1"/>
    <col min="8" max="8" width="14.85546875" customWidth="1"/>
    <col min="9" max="9" width="10.140625" bestFit="1" customWidth="1"/>
    <col min="10" max="10" width="11" customWidth="1"/>
    <col min="11" max="11" width="10" customWidth="1"/>
    <col min="12" max="12" width="12.28515625" customWidth="1"/>
    <col min="13" max="13" width="14.7109375" customWidth="1"/>
  </cols>
  <sheetData>
    <row r="1" spans="1:13" x14ac:dyDescent="0.2">
      <c r="A1" s="4" t="s">
        <v>441</v>
      </c>
      <c r="D1"/>
    </row>
    <row r="2" spans="1:13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3" x14ac:dyDescent="0.2">
      <c r="A3" s="2" t="s">
        <v>35</v>
      </c>
      <c r="B3" s="2" t="s">
        <v>50</v>
      </c>
      <c r="C3" s="2" t="s">
        <v>192</v>
      </c>
      <c r="D3" s="2" t="s">
        <v>191</v>
      </c>
      <c r="E3" s="2">
        <v>158510</v>
      </c>
      <c r="F3" s="2">
        <v>5</v>
      </c>
      <c r="G3" s="2">
        <v>4</v>
      </c>
      <c r="H3" s="12">
        <f>SUM(I3+L3)</f>
        <v>101000</v>
      </c>
      <c r="I3" s="2">
        <v>100000</v>
      </c>
      <c r="J3" s="12">
        <f>SUM(100*I3/H3)</f>
        <v>99.009900990099013</v>
      </c>
      <c r="K3" s="110">
        <v>42004</v>
      </c>
      <c r="L3" s="2">
        <v>1000</v>
      </c>
    </row>
    <row r="4" spans="1:13" x14ac:dyDescent="0.2">
      <c r="A4" s="2" t="s">
        <v>35</v>
      </c>
      <c r="B4" s="2" t="s">
        <v>50</v>
      </c>
      <c r="C4" s="2" t="s">
        <v>271</v>
      </c>
      <c r="D4" s="2" t="s">
        <v>270</v>
      </c>
      <c r="E4" s="2">
        <v>135978</v>
      </c>
      <c r="F4" s="2">
        <v>2</v>
      </c>
      <c r="G4" s="2">
        <v>1</v>
      </c>
      <c r="H4" s="12">
        <f t="shared" ref="H4:H5" si="0">SUM(I4+L4)</f>
        <v>83000</v>
      </c>
      <c r="I4" s="2">
        <v>73000</v>
      </c>
      <c r="J4" s="12">
        <f t="shared" ref="J4:J5" si="1">SUM(100*I4/H4)</f>
        <v>87.951807228915669</v>
      </c>
      <c r="K4" s="110">
        <v>42004</v>
      </c>
      <c r="L4" s="2">
        <v>10000</v>
      </c>
    </row>
    <row r="5" spans="1:13" x14ac:dyDescent="0.2">
      <c r="A5" s="2" t="s">
        <v>35</v>
      </c>
      <c r="B5" s="2" t="s">
        <v>50</v>
      </c>
      <c r="C5" s="2" t="s">
        <v>279</v>
      </c>
      <c r="D5" s="2" t="s">
        <v>278</v>
      </c>
      <c r="E5" s="2">
        <v>127963</v>
      </c>
      <c r="F5" s="2">
        <v>4</v>
      </c>
      <c r="G5" s="2">
        <v>3</v>
      </c>
      <c r="H5" s="12">
        <f t="shared" si="0"/>
        <v>88582</v>
      </c>
      <c r="I5" s="2">
        <v>70000</v>
      </c>
      <c r="J5" s="12">
        <f t="shared" si="1"/>
        <v>79.022826307827771</v>
      </c>
      <c r="K5" s="110">
        <v>42004</v>
      </c>
      <c r="L5" s="2">
        <v>18582</v>
      </c>
    </row>
    <row r="6" spans="1:13" x14ac:dyDescent="0.2">
      <c r="A6" s="2" t="s">
        <v>35</v>
      </c>
      <c r="B6" s="2" t="s">
        <v>50</v>
      </c>
      <c r="C6" s="2" t="s">
        <v>287</v>
      </c>
      <c r="D6" s="2" t="s">
        <v>286</v>
      </c>
      <c r="E6" s="2">
        <v>153008</v>
      </c>
      <c r="F6" s="2">
        <v>2</v>
      </c>
      <c r="G6" s="2">
        <v>1</v>
      </c>
      <c r="H6" s="12">
        <f>SUM(I6+L6)</f>
        <v>100800</v>
      </c>
      <c r="I6" s="2">
        <v>74000</v>
      </c>
      <c r="J6" s="12">
        <f>SUM(100*I6/H6)</f>
        <v>73.412698412698418</v>
      </c>
      <c r="K6" s="110">
        <v>42004</v>
      </c>
      <c r="L6" s="2">
        <v>26800</v>
      </c>
    </row>
    <row r="7" spans="1:13" x14ac:dyDescent="0.2">
      <c r="A7" s="4" t="s">
        <v>38</v>
      </c>
      <c r="D7" s="42" t="s">
        <v>40</v>
      </c>
      <c r="E7" s="188">
        <f>SUM(E3:E6)</f>
        <v>575459</v>
      </c>
      <c r="F7" s="28"/>
      <c r="G7" s="28"/>
      <c r="H7" s="27">
        <f>SUM(H3:H6)</f>
        <v>373382</v>
      </c>
      <c r="I7" s="27">
        <f>SUM(I3:I6)</f>
        <v>317000</v>
      </c>
      <c r="L7" s="11"/>
      <c r="M7" s="11"/>
    </row>
    <row r="8" spans="1:13" x14ac:dyDescent="0.2">
      <c r="A8" s="4"/>
      <c r="D8" s="99"/>
      <c r="E8" s="100"/>
      <c r="F8" s="28"/>
      <c r="G8" s="28"/>
      <c r="H8" s="27"/>
      <c r="I8" s="27"/>
      <c r="L8" s="11"/>
      <c r="M8" s="11"/>
    </row>
    <row r="9" spans="1:13" x14ac:dyDescent="0.2">
      <c r="D9" s="15" t="s">
        <v>66</v>
      </c>
      <c r="E9" s="62">
        <v>19541</v>
      </c>
      <c r="F9" s="97"/>
      <c r="G9" s="28"/>
      <c r="H9" s="28"/>
      <c r="I9" s="28"/>
      <c r="L9" s="11"/>
      <c r="M9" s="11"/>
    </row>
    <row r="10" spans="1:13" x14ac:dyDescent="0.2">
      <c r="D10" s="14" t="s">
        <v>41</v>
      </c>
      <c r="E10" s="62">
        <v>0</v>
      </c>
      <c r="F10" s="28"/>
      <c r="G10" s="28"/>
      <c r="H10" s="28"/>
      <c r="I10" s="27"/>
      <c r="L10" s="11"/>
      <c r="M10" s="11"/>
    </row>
    <row r="11" spans="1:13" x14ac:dyDescent="0.2">
      <c r="D11" s="15" t="s">
        <v>42</v>
      </c>
      <c r="E11" s="186">
        <f>SUM(E7+E9+E10)</f>
        <v>595000</v>
      </c>
      <c r="F11" s="28"/>
      <c r="G11" s="28"/>
      <c r="H11" s="28"/>
      <c r="I11" s="28"/>
      <c r="L11" s="11"/>
      <c r="M11" s="11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6" workbookViewId="0">
      <selection activeCell="N25" sqref="N25"/>
    </sheetView>
  </sheetViews>
  <sheetFormatPr defaultRowHeight="12.75" customHeight="1" x14ac:dyDescent="0.2"/>
  <cols>
    <col min="3" max="3" width="18" customWidth="1"/>
    <col min="4" max="4" width="33.7109375" style="1" customWidth="1"/>
    <col min="5" max="5" width="13.140625" customWidth="1"/>
    <col min="6" max="6" width="8.140625" customWidth="1"/>
    <col min="7" max="7" width="11.85546875" customWidth="1"/>
    <col min="8" max="8" width="14.85546875" customWidth="1"/>
    <col min="9" max="9" width="11.7109375" bestFit="1" customWidth="1"/>
    <col min="10" max="10" width="11" customWidth="1"/>
    <col min="11" max="11" width="12.28515625" customWidth="1"/>
    <col min="12" max="12" width="12.85546875" customWidth="1"/>
    <col min="13" max="13" width="14.7109375" customWidth="1"/>
  </cols>
  <sheetData>
    <row r="1" spans="1:12" ht="12.75" customHeight="1" x14ac:dyDescent="0.2">
      <c r="A1" s="4" t="s">
        <v>441</v>
      </c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ht="12.75" customHeight="1" x14ac:dyDescent="0.2">
      <c r="A3" s="2" t="s">
        <v>8</v>
      </c>
      <c r="B3" s="2" t="s">
        <v>47</v>
      </c>
      <c r="C3" s="2" t="s">
        <v>179</v>
      </c>
      <c r="D3" s="2" t="s">
        <v>89</v>
      </c>
      <c r="E3" s="2">
        <v>401925</v>
      </c>
      <c r="F3" s="2">
        <v>13</v>
      </c>
      <c r="G3" s="2">
        <v>7</v>
      </c>
      <c r="H3" s="12">
        <f>SUM(I3+L3)</f>
        <v>136000</v>
      </c>
      <c r="I3" s="2">
        <v>82000</v>
      </c>
      <c r="J3" s="12">
        <f>SUM(100*I3/H3)</f>
        <v>60.294117647058826</v>
      </c>
      <c r="K3" s="109">
        <v>42004</v>
      </c>
      <c r="L3" s="2">
        <v>54000</v>
      </c>
    </row>
    <row r="4" spans="1:12" ht="25.5" customHeight="1" x14ac:dyDescent="0.2">
      <c r="A4" s="2" t="s">
        <v>8</v>
      </c>
      <c r="B4" s="2" t="s">
        <v>47</v>
      </c>
      <c r="C4" s="2" t="s">
        <v>174</v>
      </c>
      <c r="D4" s="2" t="s">
        <v>152</v>
      </c>
      <c r="E4" s="2">
        <v>511221</v>
      </c>
      <c r="F4" s="2">
        <v>18</v>
      </c>
      <c r="G4" s="2">
        <v>11</v>
      </c>
      <c r="H4" s="12">
        <f t="shared" ref="H4:H30" si="0">SUM(I4+L4)</f>
        <v>175000</v>
      </c>
      <c r="I4" s="2">
        <v>140000</v>
      </c>
      <c r="J4" s="12">
        <f t="shared" ref="J4:J30" si="1">SUM(100*I4/H4)</f>
        <v>80</v>
      </c>
      <c r="K4" s="109">
        <v>42004</v>
      </c>
      <c r="L4" s="2">
        <v>35000</v>
      </c>
    </row>
    <row r="5" spans="1:12" ht="25.5" customHeight="1" x14ac:dyDescent="0.2">
      <c r="A5" s="2" t="s">
        <v>8</v>
      </c>
      <c r="B5" s="2" t="s">
        <v>47</v>
      </c>
      <c r="C5" s="2" t="s">
        <v>17</v>
      </c>
      <c r="D5" s="2" t="s">
        <v>488</v>
      </c>
      <c r="E5" s="2">
        <v>620000</v>
      </c>
      <c r="F5" s="2">
        <v>12</v>
      </c>
      <c r="G5" s="2">
        <v>6</v>
      </c>
      <c r="H5" s="12">
        <f t="shared" si="0"/>
        <v>265000</v>
      </c>
      <c r="I5" s="2">
        <v>212000</v>
      </c>
      <c r="J5" s="12">
        <f t="shared" si="1"/>
        <v>80</v>
      </c>
      <c r="K5" s="109">
        <v>42004</v>
      </c>
      <c r="L5" s="2">
        <v>53000</v>
      </c>
    </row>
    <row r="6" spans="1:12" ht="26.25" customHeight="1" x14ac:dyDescent="0.2">
      <c r="A6" s="2" t="s">
        <v>8</v>
      </c>
      <c r="B6" s="2" t="s">
        <v>47</v>
      </c>
      <c r="C6" s="2" t="s">
        <v>57</v>
      </c>
      <c r="D6" s="2" t="s">
        <v>196</v>
      </c>
      <c r="E6" s="2">
        <v>780000</v>
      </c>
      <c r="F6" s="2">
        <v>10</v>
      </c>
      <c r="G6" s="2">
        <v>7</v>
      </c>
      <c r="H6" s="12">
        <f t="shared" si="0"/>
        <v>533000</v>
      </c>
      <c r="I6" s="2">
        <v>512000</v>
      </c>
      <c r="J6" s="12">
        <f t="shared" si="1"/>
        <v>96.060037523452152</v>
      </c>
      <c r="K6" s="109">
        <v>42004</v>
      </c>
      <c r="L6" s="2">
        <v>21000</v>
      </c>
    </row>
    <row r="7" spans="1:12" ht="24.75" customHeight="1" x14ac:dyDescent="0.2">
      <c r="A7" s="2" t="s">
        <v>8</v>
      </c>
      <c r="B7" s="2" t="s">
        <v>47</v>
      </c>
      <c r="C7" s="2" t="s">
        <v>200</v>
      </c>
      <c r="D7" s="2" t="s">
        <v>199</v>
      </c>
      <c r="E7" s="2">
        <v>1176462</v>
      </c>
      <c r="F7" s="2">
        <v>8</v>
      </c>
      <c r="G7" s="2">
        <v>5</v>
      </c>
      <c r="H7" s="12">
        <f t="shared" si="0"/>
        <v>629304</v>
      </c>
      <c r="I7" s="2">
        <v>468000</v>
      </c>
      <c r="J7" s="12">
        <f t="shared" si="1"/>
        <v>74.367873078829945</v>
      </c>
      <c r="K7" s="109">
        <v>42004</v>
      </c>
      <c r="L7" s="2">
        <v>161304</v>
      </c>
    </row>
    <row r="8" spans="1:12" ht="25.5" customHeight="1" x14ac:dyDescent="0.2">
      <c r="A8" s="2" t="s">
        <v>8</v>
      </c>
      <c r="B8" s="2" t="s">
        <v>47</v>
      </c>
      <c r="C8" s="2" t="s">
        <v>10</v>
      </c>
      <c r="D8" s="2" t="s">
        <v>208</v>
      </c>
      <c r="E8" s="2">
        <v>1733895</v>
      </c>
      <c r="F8" s="2">
        <v>16</v>
      </c>
      <c r="G8" s="2">
        <v>8</v>
      </c>
      <c r="H8" s="12">
        <f t="shared" si="0"/>
        <v>520000</v>
      </c>
      <c r="I8" s="2">
        <v>312000</v>
      </c>
      <c r="J8" s="12">
        <f t="shared" si="1"/>
        <v>60</v>
      </c>
      <c r="K8" s="109">
        <v>42004</v>
      </c>
      <c r="L8" s="2">
        <v>208000</v>
      </c>
    </row>
    <row r="9" spans="1:12" ht="24.75" customHeight="1" x14ac:dyDescent="0.2">
      <c r="A9" s="2" t="s">
        <v>8</v>
      </c>
      <c r="B9" s="2" t="s">
        <v>47</v>
      </c>
      <c r="C9" s="2" t="s">
        <v>55</v>
      </c>
      <c r="D9" s="2" t="s">
        <v>214</v>
      </c>
      <c r="E9" s="2">
        <v>1044580</v>
      </c>
      <c r="F9" s="2">
        <v>16</v>
      </c>
      <c r="G9" s="2">
        <v>11</v>
      </c>
      <c r="H9" s="12">
        <f t="shared" si="0"/>
        <v>260000</v>
      </c>
      <c r="I9" s="2">
        <v>230000</v>
      </c>
      <c r="J9" s="12">
        <f t="shared" si="1"/>
        <v>88.461538461538467</v>
      </c>
      <c r="K9" s="109">
        <v>42004</v>
      </c>
      <c r="L9" s="2">
        <v>30000</v>
      </c>
    </row>
    <row r="10" spans="1:12" ht="36.75" customHeight="1" x14ac:dyDescent="0.2">
      <c r="A10" s="2" t="s">
        <v>8</v>
      </c>
      <c r="B10" s="2" t="s">
        <v>47</v>
      </c>
      <c r="C10" s="2" t="s">
        <v>471</v>
      </c>
      <c r="D10" s="2" t="s">
        <v>215</v>
      </c>
      <c r="E10" s="2">
        <v>170020</v>
      </c>
      <c r="F10" s="2">
        <v>5</v>
      </c>
      <c r="G10" s="2">
        <v>3</v>
      </c>
      <c r="H10" s="12">
        <f t="shared" si="0"/>
        <v>112000</v>
      </c>
      <c r="I10" s="2">
        <v>90000</v>
      </c>
      <c r="J10" s="12">
        <f t="shared" si="1"/>
        <v>80.357142857142861</v>
      </c>
      <c r="K10" s="109">
        <v>42004</v>
      </c>
      <c r="L10" s="2">
        <v>22000</v>
      </c>
    </row>
    <row r="11" spans="1:12" ht="12.75" customHeight="1" x14ac:dyDescent="0.2">
      <c r="A11" s="2" t="s">
        <v>8</v>
      </c>
      <c r="B11" s="2" t="s">
        <v>47</v>
      </c>
      <c r="C11" s="2" t="s">
        <v>14</v>
      </c>
      <c r="D11" s="2" t="s">
        <v>218</v>
      </c>
      <c r="E11" s="2">
        <v>636731</v>
      </c>
      <c r="F11" s="2">
        <v>11</v>
      </c>
      <c r="G11" s="2">
        <v>9</v>
      </c>
      <c r="H11" s="12">
        <f t="shared" si="0"/>
        <v>221688</v>
      </c>
      <c r="I11" s="2">
        <v>219000</v>
      </c>
      <c r="J11" s="12">
        <f t="shared" si="1"/>
        <v>98.787485114214576</v>
      </c>
      <c r="K11" s="109">
        <v>42004</v>
      </c>
      <c r="L11" s="2">
        <v>2688</v>
      </c>
    </row>
    <row r="12" spans="1:12" ht="12.75" customHeight="1" x14ac:dyDescent="0.2">
      <c r="A12" s="2" t="s">
        <v>8</v>
      </c>
      <c r="B12" s="2" t="s">
        <v>47</v>
      </c>
      <c r="C12" s="2" t="s">
        <v>221</v>
      </c>
      <c r="D12" s="2" t="s">
        <v>220</v>
      </c>
      <c r="E12" s="2">
        <v>960000</v>
      </c>
      <c r="F12" s="2">
        <v>14</v>
      </c>
      <c r="G12" s="2">
        <v>10</v>
      </c>
      <c r="H12" s="12">
        <f t="shared" si="0"/>
        <v>127000</v>
      </c>
      <c r="I12" s="2">
        <v>88000</v>
      </c>
      <c r="J12" s="12">
        <f t="shared" si="1"/>
        <v>69.29133858267717</v>
      </c>
      <c r="K12" s="109">
        <v>42004</v>
      </c>
      <c r="L12" s="2">
        <v>39000</v>
      </c>
    </row>
    <row r="13" spans="1:12" ht="12.75" customHeight="1" x14ac:dyDescent="0.2">
      <c r="A13" s="2" t="s">
        <v>8</v>
      </c>
      <c r="B13" s="2" t="s">
        <v>47</v>
      </c>
      <c r="C13" s="2" t="s">
        <v>9</v>
      </c>
      <c r="D13" s="2" t="s">
        <v>223</v>
      </c>
      <c r="E13" s="2">
        <v>1627606</v>
      </c>
      <c r="F13" s="2">
        <v>14</v>
      </c>
      <c r="G13" s="2">
        <v>8</v>
      </c>
      <c r="H13" s="12">
        <f t="shared" si="0"/>
        <v>767500</v>
      </c>
      <c r="I13" s="2">
        <v>524500</v>
      </c>
      <c r="J13" s="12">
        <f t="shared" si="1"/>
        <v>68.338762214983717</v>
      </c>
      <c r="K13" s="109">
        <v>42004</v>
      </c>
      <c r="L13" s="2">
        <v>243000</v>
      </c>
    </row>
    <row r="14" spans="1:12" ht="12.75" customHeight="1" x14ac:dyDescent="0.2">
      <c r="A14" s="2" t="s">
        <v>8</v>
      </c>
      <c r="B14" s="2" t="s">
        <v>47</v>
      </c>
      <c r="C14" s="2" t="s">
        <v>13</v>
      </c>
      <c r="D14" s="2" t="s">
        <v>227</v>
      </c>
      <c r="E14" s="2">
        <v>1002271</v>
      </c>
      <c r="F14" s="2">
        <v>12</v>
      </c>
      <c r="G14" s="2">
        <v>9</v>
      </c>
      <c r="H14" s="12">
        <f t="shared" si="0"/>
        <v>245000</v>
      </c>
      <c r="I14" s="2">
        <v>185000</v>
      </c>
      <c r="J14" s="12">
        <f t="shared" si="1"/>
        <v>75.510204081632651</v>
      </c>
      <c r="K14" s="109">
        <v>42004</v>
      </c>
      <c r="L14" s="2">
        <v>60000</v>
      </c>
    </row>
    <row r="15" spans="1:12" ht="12.75" customHeight="1" x14ac:dyDescent="0.2">
      <c r="A15" s="2" t="s">
        <v>8</v>
      </c>
      <c r="B15" s="2" t="s">
        <v>47</v>
      </c>
      <c r="C15" s="2" t="s">
        <v>232</v>
      </c>
      <c r="D15" s="2" t="s">
        <v>231</v>
      </c>
      <c r="E15" s="2">
        <v>630000</v>
      </c>
      <c r="F15" s="2">
        <v>9</v>
      </c>
      <c r="G15" s="2">
        <v>6</v>
      </c>
      <c r="H15" s="12">
        <f t="shared" si="0"/>
        <v>324000</v>
      </c>
      <c r="I15" s="2">
        <v>300000</v>
      </c>
      <c r="J15" s="12">
        <f t="shared" si="1"/>
        <v>92.592592592592595</v>
      </c>
      <c r="K15" s="109">
        <v>42004</v>
      </c>
      <c r="L15" s="2">
        <v>24000</v>
      </c>
    </row>
    <row r="16" spans="1:12" ht="25.5" customHeight="1" x14ac:dyDescent="0.2">
      <c r="A16" s="2" t="s">
        <v>8</v>
      </c>
      <c r="B16" s="2" t="s">
        <v>47</v>
      </c>
      <c r="C16" s="2" t="s">
        <v>59</v>
      </c>
      <c r="D16" s="2" t="s">
        <v>234</v>
      </c>
      <c r="E16" s="2">
        <v>333000</v>
      </c>
      <c r="F16" s="2">
        <v>2</v>
      </c>
      <c r="G16" s="2">
        <v>1</v>
      </c>
      <c r="H16" s="12">
        <f t="shared" si="0"/>
        <v>132000</v>
      </c>
      <c r="I16" s="2">
        <v>84000</v>
      </c>
      <c r="J16" s="12">
        <f t="shared" si="1"/>
        <v>63.636363636363633</v>
      </c>
      <c r="K16" s="109">
        <v>42004</v>
      </c>
      <c r="L16" s="2">
        <v>48000</v>
      </c>
    </row>
    <row r="17" spans="1:12" x14ac:dyDescent="0.2">
      <c r="A17" s="2" t="s">
        <v>8</v>
      </c>
      <c r="B17" s="2" t="s">
        <v>47</v>
      </c>
      <c r="C17" s="2" t="s">
        <v>11</v>
      </c>
      <c r="D17" s="2" t="s">
        <v>238</v>
      </c>
      <c r="E17" s="2">
        <v>1370000</v>
      </c>
      <c r="F17" s="2">
        <v>13</v>
      </c>
      <c r="G17" s="2">
        <v>7</v>
      </c>
      <c r="H17" s="12">
        <f t="shared" si="0"/>
        <v>558000</v>
      </c>
      <c r="I17" s="2">
        <v>380000</v>
      </c>
      <c r="J17" s="12">
        <f t="shared" si="1"/>
        <v>68.100358422939067</v>
      </c>
      <c r="K17" s="109">
        <v>42004</v>
      </c>
      <c r="L17" s="2">
        <v>178000</v>
      </c>
    </row>
    <row r="18" spans="1:12" ht="24.75" customHeight="1" x14ac:dyDescent="0.2">
      <c r="A18" s="2" t="s">
        <v>8</v>
      </c>
      <c r="B18" s="2" t="s">
        <v>47</v>
      </c>
      <c r="C18" s="2" t="s">
        <v>241</v>
      </c>
      <c r="D18" s="2" t="s">
        <v>240</v>
      </c>
      <c r="E18" s="2">
        <v>179325</v>
      </c>
      <c r="F18" s="2">
        <v>12</v>
      </c>
      <c r="G18" s="2">
        <v>6</v>
      </c>
      <c r="H18" s="12">
        <f t="shared" si="0"/>
        <v>50000</v>
      </c>
      <c r="I18" s="2">
        <v>40000</v>
      </c>
      <c r="J18" s="12">
        <f t="shared" si="1"/>
        <v>80</v>
      </c>
      <c r="K18" s="109">
        <v>42004</v>
      </c>
      <c r="L18" s="2">
        <v>10000</v>
      </c>
    </row>
    <row r="19" spans="1:12" ht="12.75" customHeight="1" x14ac:dyDescent="0.2">
      <c r="A19" s="2" t="s">
        <v>8</v>
      </c>
      <c r="B19" s="2" t="s">
        <v>47</v>
      </c>
      <c r="C19" s="2" t="s">
        <v>12</v>
      </c>
      <c r="D19" s="2" t="s">
        <v>243</v>
      </c>
      <c r="E19" s="2">
        <v>1710592</v>
      </c>
      <c r="F19" s="2">
        <v>36</v>
      </c>
      <c r="G19" s="2">
        <v>16</v>
      </c>
      <c r="H19" s="12">
        <f t="shared" si="0"/>
        <v>726000</v>
      </c>
      <c r="I19" s="2">
        <v>440000</v>
      </c>
      <c r="J19" s="12">
        <f t="shared" si="1"/>
        <v>60.606060606060609</v>
      </c>
      <c r="K19" s="109">
        <v>42004</v>
      </c>
      <c r="L19" s="2">
        <v>286000</v>
      </c>
    </row>
    <row r="20" spans="1:12" ht="12.75" customHeight="1" x14ac:dyDescent="0.2">
      <c r="A20" s="2" t="s">
        <v>8</v>
      </c>
      <c r="B20" s="2" t="s">
        <v>47</v>
      </c>
      <c r="C20" s="2" t="s">
        <v>16</v>
      </c>
      <c r="D20" s="2" t="s">
        <v>245</v>
      </c>
      <c r="E20" s="2">
        <v>695000</v>
      </c>
      <c r="F20" s="2">
        <v>12</v>
      </c>
      <c r="G20" s="2">
        <v>7</v>
      </c>
      <c r="H20" s="12">
        <f t="shared" si="0"/>
        <v>386000</v>
      </c>
      <c r="I20" s="2">
        <v>351000</v>
      </c>
      <c r="J20" s="12">
        <f t="shared" si="1"/>
        <v>90.932642487046635</v>
      </c>
      <c r="K20" s="109">
        <v>42004</v>
      </c>
      <c r="L20" s="2">
        <v>35000</v>
      </c>
    </row>
    <row r="21" spans="1:12" ht="12.75" customHeight="1" x14ac:dyDescent="0.2">
      <c r="A21" s="2" t="s">
        <v>8</v>
      </c>
      <c r="B21" s="2" t="s">
        <v>47</v>
      </c>
      <c r="C21" s="2" t="s">
        <v>248</v>
      </c>
      <c r="D21" s="2" t="s">
        <v>247</v>
      </c>
      <c r="E21" s="2">
        <v>351795</v>
      </c>
      <c r="F21" s="2">
        <v>4</v>
      </c>
      <c r="G21" s="2">
        <v>2</v>
      </c>
      <c r="H21" s="12">
        <f t="shared" si="0"/>
        <v>66195</v>
      </c>
      <c r="I21" s="2">
        <v>42000</v>
      </c>
      <c r="J21" s="12">
        <f t="shared" si="1"/>
        <v>63.448900974393837</v>
      </c>
      <c r="K21" s="109">
        <v>42004</v>
      </c>
      <c r="L21" s="2">
        <v>24195</v>
      </c>
    </row>
    <row r="22" spans="1:12" ht="25.5" customHeight="1" x14ac:dyDescent="0.2">
      <c r="A22" s="2" t="s">
        <v>8</v>
      </c>
      <c r="B22" s="2" t="s">
        <v>47</v>
      </c>
      <c r="C22" s="2" t="s">
        <v>15</v>
      </c>
      <c r="D22" s="2" t="s">
        <v>252</v>
      </c>
      <c r="E22" s="2">
        <v>462457</v>
      </c>
      <c r="F22" s="2">
        <v>9</v>
      </c>
      <c r="G22" s="2">
        <v>7</v>
      </c>
      <c r="H22" s="12">
        <f t="shared" si="0"/>
        <v>310000</v>
      </c>
      <c r="I22" s="2">
        <v>294000</v>
      </c>
      <c r="J22" s="12">
        <f t="shared" si="1"/>
        <v>94.838709677419359</v>
      </c>
      <c r="K22" s="109">
        <v>42004</v>
      </c>
      <c r="L22" s="2">
        <v>16000</v>
      </c>
    </row>
    <row r="23" spans="1:12" ht="12.75" customHeight="1" x14ac:dyDescent="0.2">
      <c r="A23" s="2" t="s">
        <v>8</v>
      </c>
      <c r="B23" s="2" t="s">
        <v>47</v>
      </c>
      <c r="C23" s="2" t="s">
        <v>18</v>
      </c>
      <c r="D23" s="2" t="s">
        <v>257</v>
      </c>
      <c r="E23" s="2">
        <v>778174</v>
      </c>
      <c r="F23" s="2">
        <v>24</v>
      </c>
      <c r="G23" s="2">
        <v>17</v>
      </c>
      <c r="H23" s="12">
        <f t="shared" si="0"/>
        <v>410173.6</v>
      </c>
      <c r="I23" s="2">
        <v>265000</v>
      </c>
      <c r="J23" s="12">
        <f t="shared" si="1"/>
        <v>64.606790880739283</v>
      </c>
      <c r="K23" s="109">
        <v>42004</v>
      </c>
      <c r="L23" s="2">
        <v>145173.6</v>
      </c>
    </row>
    <row r="24" spans="1:12" ht="24.75" customHeight="1" x14ac:dyDescent="0.2">
      <c r="A24" s="2" t="s">
        <v>8</v>
      </c>
      <c r="B24" s="2" t="s">
        <v>47</v>
      </c>
      <c r="C24" s="2" t="s">
        <v>88</v>
      </c>
      <c r="D24" s="2" t="s">
        <v>259</v>
      </c>
      <c r="E24" s="2">
        <v>869000</v>
      </c>
      <c r="F24" s="2">
        <v>22</v>
      </c>
      <c r="G24" s="2">
        <v>9</v>
      </c>
      <c r="H24" s="12">
        <f t="shared" si="0"/>
        <v>480000</v>
      </c>
      <c r="I24" s="2">
        <v>336000</v>
      </c>
      <c r="J24" s="12">
        <f t="shared" si="1"/>
        <v>70</v>
      </c>
      <c r="K24" s="109">
        <v>42004</v>
      </c>
      <c r="L24" s="2">
        <v>144000</v>
      </c>
    </row>
    <row r="25" spans="1:12" ht="24.75" customHeight="1" x14ac:dyDescent="0.2">
      <c r="A25" s="2" t="s">
        <v>8</v>
      </c>
      <c r="B25" s="2" t="s">
        <v>47</v>
      </c>
      <c r="C25" s="2" t="s">
        <v>262</v>
      </c>
      <c r="D25" s="2" t="s">
        <v>261</v>
      </c>
      <c r="E25" s="2">
        <v>1631686</v>
      </c>
      <c r="F25" s="2">
        <v>18</v>
      </c>
      <c r="G25" s="2">
        <v>11</v>
      </c>
      <c r="H25" s="12">
        <f t="shared" si="0"/>
        <v>353141</v>
      </c>
      <c r="I25" s="2">
        <v>212000</v>
      </c>
      <c r="J25" s="12">
        <f t="shared" si="1"/>
        <v>60.032678165378698</v>
      </c>
      <c r="K25" s="109">
        <v>42004</v>
      </c>
      <c r="L25" s="2">
        <v>141141</v>
      </c>
    </row>
    <row r="26" spans="1:12" ht="12.75" customHeight="1" x14ac:dyDescent="0.2">
      <c r="A26" s="2" t="s">
        <v>8</v>
      </c>
      <c r="B26" s="2" t="s">
        <v>47</v>
      </c>
      <c r="C26" s="2" t="s">
        <v>112</v>
      </c>
      <c r="D26" s="2" t="s">
        <v>267</v>
      </c>
      <c r="E26" s="2">
        <v>986000</v>
      </c>
      <c r="F26" s="2">
        <v>14</v>
      </c>
      <c r="G26" s="2">
        <v>10</v>
      </c>
      <c r="H26" s="12">
        <f t="shared" si="0"/>
        <v>483000</v>
      </c>
      <c r="I26" s="2">
        <v>393000</v>
      </c>
      <c r="J26" s="12">
        <f t="shared" si="1"/>
        <v>81.366459627329192</v>
      </c>
      <c r="K26" s="109">
        <v>42004</v>
      </c>
      <c r="L26" s="2">
        <v>90000</v>
      </c>
    </row>
    <row r="27" spans="1:12" ht="12.75" customHeight="1" x14ac:dyDescent="0.2">
      <c r="A27" s="2" t="s">
        <v>8</v>
      </c>
      <c r="B27" s="2" t="s">
        <v>47</v>
      </c>
      <c r="C27" s="2" t="s">
        <v>56</v>
      </c>
      <c r="D27" s="2" t="s">
        <v>269</v>
      </c>
      <c r="E27" s="2">
        <v>450000</v>
      </c>
      <c r="F27" s="2">
        <v>14</v>
      </c>
      <c r="G27" s="2">
        <v>8</v>
      </c>
      <c r="H27" s="12">
        <f t="shared" si="0"/>
        <v>221000</v>
      </c>
      <c r="I27" s="2">
        <v>133000</v>
      </c>
      <c r="J27" s="12">
        <f t="shared" si="1"/>
        <v>60.180995475113122</v>
      </c>
      <c r="K27" s="109">
        <v>42004</v>
      </c>
      <c r="L27" s="2">
        <v>88000</v>
      </c>
    </row>
    <row r="28" spans="1:12" ht="25.5" customHeight="1" x14ac:dyDescent="0.2">
      <c r="A28" s="2" t="s">
        <v>8</v>
      </c>
      <c r="B28" s="2" t="s">
        <v>47</v>
      </c>
      <c r="C28" s="2" t="s">
        <v>60</v>
      </c>
      <c r="D28" s="2" t="s">
        <v>273</v>
      </c>
      <c r="E28" s="2">
        <v>353000</v>
      </c>
      <c r="F28" s="2">
        <v>6</v>
      </c>
      <c r="G28" s="2">
        <v>4</v>
      </c>
      <c r="H28" s="12">
        <f t="shared" si="0"/>
        <v>177100</v>
      </c>
      <c r="I28" s="2">
        <v>106260</v>
      </c>
      <c r="J28" s="12">
        <f t="shared" si="1"/>
        <v>60</v>
      </c>
      <c r="K28" s="109">
        <v>42004</v>
      </c>
      <c r="L28" s="2">
        <v>70840</v>
      </c>
    </row>
    <row r="29" spans="1:12" ht="12.75" customHeight="1" x14ac:dyDescent="0.2">
      <c r="A29" s="2" t="s">
        <v>8</v>
      </c>
      <c r="B29" s="2" t="s">
        <v>47</v>
      </c>
      <c r="C29" s="2" t="s">
        <v>58</v>
      </c>
      <c r="D29" s="2" t="s">
        <v>277</v>
      </c>
      <c r="E29" s="2">
        <v>352000</v>
      </c>
      <c r="F29" s="2">
        <v>4</v>
      </c>
      <c r="G29" s="2">
        <v>2</v>
      </c>
      <c r="H29" s="12">
        <f t="shared" si="0"/>
        <v>176400</v>
      </c>
      <c r="I29" s="2">
        <v>105840</v>
      </c>
      <c r="J29" s="12">
        <f t="shared" si="1"/>
        <v>60</v>
      </c>
      <c r="K29" s="109">
        <v>42004</v>
      </c>
      <c r="L29" s="2">
        <v>70560</v>
      </c>
    </row>
    <row r="30" spans="1:12" ht="24.75" customHeight="1" x14ac:dyDescent="0.2">
      <c r="A30" s="2" t="s">
        <v>8</v>
      </c>
      <c r="B30" s="2" t="s">
        <v>47</v>
      </c>
      <c r="C30" s="2" t="s">
        <v>114</v>
      </c>
      <c r="D30" s="2" t="s">
        <v>283</v>
      </c>
      <c r="E30" s="2">
        <v>1355353</v>
      </c>
      <c r="F30" s="2">
        <v>23</v>
      </c>
      <c r="G30" s="2">
        <v>13</v>
      </c>
      <c r="H30" s="12">
        <f t="shared" si="0"/>
        <v>581000</v>
      </c>
      <c r="I30" s="2">
        <v>481000</v>
      </c>
      <c r="J30" s="12">
        <f t="shared" si="1"/>
        <v>82.788296041308087</v>
      </c>
      <c r="K30" s="109">
        <v>42004</v>
      </c>
      <c r="L30" s="2">
        <v>100000</v>
      </c>
    </row>
    <row r="31" spans="1:12" ht="12.75" customHeight="1" x14ac:dyDescent="0.2">
      <c r="A31" s="54" t="s">
        <v>38</v>
      </c>
      <c r="B31" s="20"/>
      <c r="C31" s="20"/>
      <c r="D31" s="46" t="s">
        <v>40</v>
      </c>
      <c r="E31" s="107">
        <f>SUM(E3:E30)</f>
        <v>23172093</v>
      </c>
      <c r="H31" s="33">
        <f>SUM(H3:H30)</f>
        <v>9425501.5999999996</v>
      </c>
      <c r="I31" s="33">
        <f>SUM(I3:I30)</f>
        <v>7025600</v>
      </c>
      <c r="L31" s="11">
        <f>SUM(L3:L30)</f>
        <v>2399901.6</v>
      </c>
    </row>
    <row r="32" spans="1:12" ht="12.75" customHeight="1" x14ac:dyDescent="0.2">
      <c r="A32" s="45"/>
      <c r="B32" s="45"/>
      <c r="C32" s="45"/>
      <c r="D32" s="44" t="s">
        <v>66</v>
      </c>
      <c r="E32" s="63">
        <v>78564</v>
      </c>
    </row>
    <row r="33" spans="1:12" ht="12.75" customHeight="1" x14ac:dyDescent="0.2">
      <c r="A33" s="20"/>
      <c r="B33" s="20"/>
      <c r="C33" s="20"/>
      <c r="D33" s="34" t="s">
        <v>41</v>
      </c>
      <c r="E33" s="61">
        <v>277343</v>
      </c>
    </row>
    <row r="34" spans="1:12" ht="12.75" customHeight="1" x14ac:dyDescent="0.2">
      <c r="A34" s="20"/>
      <c r="B34" s="20"/>
      <c r="C34" s="20"/>
      <c r="D34" s="35"/>
      <c r="E34" s="17"/>
    </row>
    <row r="35" spans="1:12" ht="12.75" customHeight="1" x14ac:dyDescent="0.2">
      <c r="A35" s="20"/>
      <c r="B35" s="20"/>
      <c r="C35" s="20"/>
      <c r="D35" s="35" t="s">
        <v>42</v>
      </c>
      <c r="E35" s="115">
        <f>SUM(E31:E34)</f>
        <v>23528000</v>
      </c>
    </row>
    <row r="36" spans="1:12" ht="12.75" customHeight="1" x14ac:dyDescent="0.2">
      <c r="A36" s="20"/>
      <c r="B36" s="20"/>
      <c r="C36" s="20"/>
      <c r="F36" s="24"/>
    </row>
    <row r="37" spans="1:12" ht="12.75" customHeight="1" x14ac:dyDescent="0.2">
      <c r="E37" s="11"/>
    </row>
    <row r="38" spans="1:12" ht="12.75" customHeight="1" x14ac:dyDescent="0.2">
      <c r="A38" s="4" t="s">
        <v>67</v>
      </c>
    </row>
    <row r="39" spans="1:12" s="56" customFormat="1" x14ac:dyDescent="0.2">
      <c r="A39" s="129" t="s">
        <v>157</v>
      </c>
      <c r="B39" s="129" t="s">
        <v>50</v>
      </c>
      <c r="C39" s="129" t="s">
        <v>481</v>
      </c>
      <c r="D39" s="129" t="s">
        <v>480</v>
      </c>
      <c r="E39" s="129">
        <v>169000</v>
      </c>
      <c r="F39" s="129">
        <v>3</v>
      </c>
      <c r="G39" s="129">
        <v>3</v>
      </c>
      <c r="H39" s="18">
        <f t="shared" ref="H39:H42" si="2">SUM(I39+L39)</f>
        <v>45000</v>
      </c>
      <c r="I39" s="129">
        <v>45000</v>
      </c>
      <c r="J39" s="18">
        <f t="shared" ref="J39:J42" si="3">SUM(100*I39/H39)</f>
        <v>100</v>
      </c>
      <c r="K39" s="109">
        <v>42004</v>
      </c>
      <c r="L39" s="129">
        <v>0</v>
      </c>
    </row>
    <row r="40" spans="1:12" x14ac:dyDescent="0.2">
      <c r="A40" s="2" t="s">
        <v>157</v>
      </c>
      <c r="B40" s="2" t="s">
        <v>50</v>
      </c>
      <c r="C40" s="2" t="s">
        <v>255</v>
      </c>
      <c r="D40" s="2" t="s">
        <v>254</v>
      </c>
      <c r="E40" s="2">
        <v>180000</v>
      </c>
      <c r="F40" s="2">
        <v>3</v>
      </c>
      <c r="G40" s="2">
        <v>2</v>
      </c>
      <c r="H40" s="12">
        <f t="shared" si="2"/>
        <v>48000</v>
      </c>
      <c r="I40" s="2">
        <v>33000</v>
      </c>
      <c r="J40" s="12">
        <f t="shared" si="3"/>
        <v>68.75</v>
      </c>
      <c r="K40" s="110">
        <v>42004</v>
      </c>
      <c r="L40" s="2">
        <v>15000</v>
      </c>
    </row>
    <row r="41" spans="1:12" x14ac:dyDescent="0.2">
      <c r="A41" s="2" t="s">
        <v>157</v>
      </c>
      <c r="B41" s="2" t="s">
        <v>50</v>
      </c>
      <c r="C41" s="2" t="s">
        <v>484</v>
      </c>
      <c r="D41" s="2" t="s">
        <v>483</v>
      </c>
      <c r="E41" s="2">
        <v>176000</v>
      </c>
      <c r="F41" s="2">
        <v>1</v>
      </c>
      <c r="G41" s="2">
        <v>1</v>
      </c>
      <c r="H41" s="12">
        <f t="shared" si="2"/>
        <v>20000</v>
      </c>
      <c r="I41" s="2">
        <v>20000</v>
      </c>
      <c r="J41" s="12">
        <f t="shared" si="3"/>
        <v>100</v>
      </c>
      <c r="K41" s="110">
        <v>42004</v>
      </c>
      <c r="L41" s="2">
        <v>0</v>
      </c>
    </row>
    <row r="42" spans="1:12" x14ac:dyDescent="0.2">
      <c r="A42" s="2" t="s">
        <v>157</v>
      </c>
      <c r="B42" s="2" t="s">
        <v>50</v>
      </c>
      <c r="C42" s="2" t="s">
        <v>487</v>
      </c>
      <c r="D42" s="2" t="s">
        <v>486</v>
      </c>
      <c r="E42" s="2">
        <v>150000</v>
      </c>
      <c r="F42" s="2">
        <v>2</v>
      </c>
      <c r="G42" s="2">
        <v>1</v>
      </c>
      <c r="H42" s="12">
        <f t="shared" si="2"/>
        <v>65000</v>
      </c>
      <c r="I42" s="2">
        <v>60000</v>
      </c>
      <c r="J42" s="12">
        <f t="shared" si="3"/>
        <v>92.307692307692307</v>
      </c>
      <c r="K42" s="110">
        <v>42004</v>
      </c>
      <c r="L42" s="2">
        <v>5000</v>
      </c>
    </row>
    <row r="43" spans="1:12" ht="12.75" customHeight="1" x14ac:dyDescent="0.2">
      <c r="D43" s="46" t="s">
        <v>68</v>
      </c>
      <c r="E43" s="108">
        <f>SUM(E39:E42)</f>
        <v>675000</v>
      </c>
    </row>
    <row r="44" spans="1:12" ht="12.75" customHeight="1" x14ac:dyDescent="0.2">
      <c r="D44" s="35"/>
      <c r="E44" s="29"/>
    </row>
    <row r="45" spans="1:12" ht="12.75" customHeight="1" x14ac:dyDescent="0.2">
      <c r="D45" s="43" t="s">
        <v>66</v>
      </c>
      <c r="E45" s="60">
        <v>0</v>
      </c>
    </row>
    <row r="46" spans="1:12" ht="12.75" customHeight="1" x14ac:dyDescent="0.2">
      <c r="D46" s="34" t="s">
        <v>41</v>
      </c>
      <c r="E46" s="60">
        <v>0</v>
      </c>
    </row>
    <row r="47" spans="1:12" ht="12.75" customHeight="1" x14ac:dyDescent="0.2">
      <c r="D47" s="35"/>
      <c r="E47" s="29"/>
    </row>
    <row r="48" spans="1:12" ht="12.75" customHeight="1" x14ac:dyDescent="0.2">
      <c r="D48" s="35" t="s">
        <v>98</v>
      </c>
      <c r="E48" s="106">
        <f>SUM(E43:E47)</f>
        <v>675000</v>
      </c>
    </row>
    <row r="51" spans="4:5" ht="12.75" customHeight="1" x14ac:dyDescent="0.2">
      <c r="D51" s="34" t="s">
        <v>69</v>
      </c>
      <c r="E51" s="106">
        <f>SUM(E31+E43)</f>
        <v>23847093</v>
      </c>
    </row>
    <row r="52" spans="4:5" ht="12.75" customHeight="1" x14ac:dyDescent="0.2">
      <c r="D52" s="35"/>
      <c r="E52" s="29"/>
    </row>
    <row r="53" spans="4:5" ht="12.75" customHeight="1" x14ac:dyDescent="0.2">
      <c r="D53" s="43" t="s">
        <v>66</v>
      </c>
      <c r="E53" s="60">
        <f>SUM(E32+E45)</f>
        <v>78564</v>
      </c>
    </row>
    <row r="54" spans="4:5" ht="12.75" customHeight="1" x14ac:dyDescent="0.2">
      <c r="D54" s="34" t="s">
        <v>41</v>
      </c>
      <c r="E54" s="60">
        <f>SUM(E33+E46)</f>
        <v>277343</v>
      </c>
    </row>
    <row r="55" spans="4:5" ht="12.75" customHeight="1" x14ac:dyDescent="0.2">
      <c r="D55" s="35"/>
      <c r="E55" s="29"/>
    </row>
    <row r="56" spans="4:5" ht="12.75" customHeight="1" x14ac:dyDescent="0.2">
      <c r="D56" s="35" t="s">
        <v>38</v>
      </c>
      <c r="E56" s="106">
        <f>SUM(E51+E53+E54)</f>
        <v>24203000</v>
      </c>
    </row>
    <row r="57" spans="4:5" ht="12.75" customHeight="1" x14ac:dyDescent="0.2">
      <c r="D57" s="24"/>
      <c r="E57" s="11"/>
    </row>
  </sheetData>
  <autoFilter ref="A2:M33"/>
  <phoneticPr fontId="0" type="noConversion"/>
  <pageMargins left="0.39370078740157483" right="0.39370078740157483" top="0.39370078740157483" bottom="0.39370078740157483" header="0.51181102362204722" footer="0.51181102362204722"/>
  <pageSetup paperSize="9" scale="65" orientation="landscape" horizontalDpi="4294967294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23" sqref="F23"/>
    </sheetView>
  </sheetViews>
  <sheetFormatPr defaultRowHeight="12.75" x14ac:dyDescent="0.2"/>
  <cols>
    <col min="2" max="2" width="11.42578125" customWidth="1"/>
    <col min="3" max="3" width="29.140625" customWidth="1"/>
    <col min="4" max="4" width="50" customWidth="1"/>
    <col min="5" max="5" width="12.28515625" customWidth="1"/>
    <col min="6" max="6" width="23.7109375" customWidth="1"/>
    <col min="7" max="7" width="13.85546875" customWidth="1"/>
    <col min="8" max="8" width="15.7109375" customWidth="1"/>
    <col min="9" max="9" width="15.42578125" customWidth="1"/>
    <col min="11" max="11" width="11" customWidth="1"/>
    <col min="12" max="12" width="9.85546875" customWidth="1"/>
    <col min="13" max="13" width="10.42578125" customWidth="1"/>
  </cols>
  <sheetData>
    <row r="1" spans="1:12" x14ac:dyDescent="0.2">
      <c r="A1" s="55" t="s">
        <v>441</v>
      </c>
      <c r="B1" s="55"/>
      <c r="C1" s="55"/>
      <c r="D1" s="6"/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x14ac:dyDescent="0.2">
      <c r="A3" s="2" t="s">
        <v>36</v>
      </c>
      <c r="B3" s="2" t="s">
        <v>47</v>
      </c>
      <c r="C3" s="2" t="s">
        <v>90</v>
      </c>
      <c r="D3" s="2" t="s">
        <v>490</v>
      </c>
      <c r="E3" s="18">
        <v>1102755</v>
      </c>
      <c r="F3" s="2">
        <v>38</v>
      </c>
      <c r="G3" s="2">
        <v>24</v>
      </c>
      <c r="H3" s="12">
        <f>SUM(I3+L3)</f>
        <v>450442</v>
      </c>
      <c r="I3" s="12">
        <v>437000</v>
      </c>
      <c r="J3" s="12">
        <f>SUM(100*I3/H3)</f>
        <v>97.015820016783522</v>
      </c>
      <c r="K3" s="109">
        <v>42004</v>
      </c>
      <c r="L3" s="12">
        <v>13442</v>
      </c>
    </row>
    <row r="4" spans="1:12" x14ac:dyDescent="0.2">
      <c r="A4" s="23" t="s">
        <v>36</v>
      </c>
      <c r="B4" s="2" t="s">
        <v>47</v>
      </c>
      <c r="C4" s="2" t="s">
        <v>113</v>
      </c>
      <c r="D4" s="2" t="s">
        <v>491</v>
      </c>
      <c r="E4" s="12">
        <v>2126269</v>
      </c>
      <c r="F4" s="2">
        <v>57</v>
      </c>
      <c r="G4" s="2">
        <v>51</v>
      </c>
      <c r="H4" s="12">
        <f>SUM(I4+L4)</f>
        <v>612000</v>
      </c>
      <c r="I4" s="12">
        <v>612000</v>
      </c>
      <c r="J4" s="12">
        <f>SUM(100*I4/H4)</f>
        <v>100</v>
      </c>
      <c r="K4" s="109">
        <v>42004</v>
      </c>
      <c r="L4" s="12">
        <v>0</v>
      </c>
    </row>
    <row r="5" spans="1:12" s="56" customFormat="1" x14ac:dyDescent="0.2">
      <c r="A5" s="138" t="s">
        <v>36</v>
      </c>
      <c r="B5" s="129" t="s">
        <v>47</v>
      </c>
      <c r="C5" s="129" t="s">
        <v>492</v>
      </c>
      <c r="D5" s="129" t="s">
        <v>493</v>
      </c>
      <c r="E5" s="18">
        <v>1267837</v>
      </c>
      <c r="F5" s="129">
        <v>65</v>
      </c>
      <c r="G5" s="129">
        <v>47</v>
      </c>
      <c r="H5" s="18">
        <f t="shared" ref="H5:H6" si="0">SUM(I5+L5)</f>
        <v>496721</v>
      </c>
      <c r="I5" s="18">
        <v>490000</v>
      </c>
      <c r="J5" s="18">
        <f t="shared" ref="J5:J6" si="1">SUM(100*I5/H5)</f>
        <v>98.646926544277378</v>
      </c>
      <c r="K5" s="109">
        <v>42004</v>
      </c>
      <c r="L5" s="18">
        <v>6721</v>
      </c>
    </row>
    <row r="6" spans="1:12" x14ac:dyDescent="0.2">
      <c r="A6" s="23" t="s">
        <v>36</v>
      </c>
      <c r="B6" s="2" t="s">
        <v>47</v>
      </c>
      <c r="C6" s="2" t="s">
        <v>169</v>
      </c>
      <c r="D6" s="2" t="s">
        <v>494</v>
      </c>
      <c r="E6" s="12">
        <v>964085</v>
      </c>
      <c r="F6" s="2">
        <v>73</v>
      </c>
      <c r="G6" s="2">
        <v>52</v>
      </c>
      <c r="H6" s="12">
        <f t="shared" si="0"/>
        <v>466442</v>
      </c>
      <c r="I6" s="12">
        <v>453000</v>
      </c>
      <c r="J6" s="12">
        <f t="shared" si="1"/>
        <v>97.118184040030698</v>
      </c>
      <c r="K6" s="109">
        <v>42004</v>
      </c>
      <c r="L6" s="12">
        <v>13442</v>
      </c>
    </row>
    <row r="7" spans="1:12" x14ac:dyDescent="0.2">
      <c r="A7" s="23" t="s">
        <v>36</v>
      </c>
      <c r="B7" s="2" t="s">
        <v>47</v>
      </c>
      <c r="C7" s="2" t="s">
        <v>169</v>
      </c>
      <c r="D7" s="2" t="s">
        <v>170</v>
      </c>
      <c r="E7" s="12">
        <v>812209</v>
      </c>
      <c r="F7" s="2">
        <v>18</v>
      </c>
      <c r="G7" s="2">
        <v>10</v>
      </c>
      <c r="H7" s="12">
        <f>SUM(I7+L7)</f>
        <v>391492</v>
      </c>
      <c r="I7" s="12">
        <v>378050</v>
      </c>
      <c r="J7" s="12">
        <f>SUM(100*I7/H7)</f>
        <v>96.566468791188584</v>
      </c>
      <c r="K7" s="109">
        <v>42004</v>
      </c>
      <c r="L7" s="12">
        <v>13442</v>
      </c>
    </row>
    <row r="8" spans="1:12" x14ac:dyDescent="0.2">
      <c r="A8" s="20"/>
      <c r="B8" s="20"/>
      <c r="C8" s="20"/>
      <c r="D8" s="50" t="s">
        <v>40</v>
      </c>
      <c r="E8" s="115">
        <f>SUM(E3:E7)</f>
        <v>6273155</v>
      </c>
      <c r="H8" s="33">
        <f>SUM(H3:H7)</f>
        <v>2417097</v>
      </c>
      <c r="I8" s="33">
        <f>SUM(I3:I7)</f>
        <v>2370050</v>
      </c>
    </row>
    <row r="9" spans="1:12" x14ac:dyDescent="0.2">
      <c r="A9" s="49"/>
      <c r="B9" s="20"/>
      <c r="C9" s="20"/>
      <c r="D9" s="51" t="s">
        <v>66</v>
      </c>
      <c r="E9" s="61">
        <v>329845</v>
      </c>
      <c r="F9" s="20"/>
    </row>
    <row r="10" spans="1:12" x14ac:dyDescent="0.2">
      <c r="A10" s="20"/>
      <c r="B10" s="20"/>
      <c r="C10" s="20"/>
      <c r="D10" s="47" t="s">
        <v>41</v>
      </c>
      <c r="E10" s="61">
        <v>0</v>
      </c>
      <c r="F10" s="114"/>
    </row>
    <row r="11" spans="1:12" x14ac:dyDescent="0.2">
      <c r="A11" s="20"/>
      <c r="B11" s="20"/>
      <c r="C11" s="20"/>
      <c r="D11" s="48"/>
      <c r="E11" s="16"/>
      <c r="F11" s="20"/>
    </row>
    <row r="12" spans="1:12" x14ac:dyDescent="0.2">
      <c r="A12" s="20"/>
      <c r="B12" s="20"/>
      <c r="C12" s="20"/>
      <c r="D12" s="48" t="s">
        <v>42</v>
      </c>
      <c r="E12" s="115">
        <f>SUM(E8:E11)</f>
        <v>6603000</v>
      </c>
    </row>
    <row r="13" spans="1:12" x14ac:dyDescent="0.2">
      <c r="A13" s="20"/>
      <c r="B13" s="20"/>
      <c r="C13" s="20"/>
      <c r="D13" s="24"/>
      <c r="E13" s="11"/>
    </row>
    <row r="15" spans="1:12" x14ac:dyDescent="0.2">
      <c r="E15" s="11"/>
    </row>
    <row r="16" spans="1:12" x14ac:dyDescent="0.2">
      <c r="E16" s="11"/>
    </row>
    <row r="17" spans="1:12" s="7" customFormat="1" ht="12.75" customHeight="1" x14ac:dyDescent="0.2">
      <c r="A17" s="6" t="s">
        <v>67</v>
      </c>
      <c r="D17" s="8"/>
      <c r="E17" s="10"/>
    </row>
    <row r="18" spans="1:12" s="9" customFormat="1" ht="12.75" customHeight="1" x14ac:dyDescent="0.2">
      <c r="A18" s="2" t="s">
        <v>129</v>
      </c>
      <c r="B18" s="23" t="s">
        <v>50</v>
      </c>
      <c r="C18" s="2" t="s">
        <v>478</v>
      </c>
      <c r="D18" s="2" t="s">
        <v>477</v>
      </c>
      <c r="E18" s="2">
        <v>200000</v>
      </c>
      <c r="F18" s="2">
        <v>2</v>
      </c>
      <c r="G18" s="2">
        <v>1</v>
      </c>
      <c r="H18" s="18">
        <f>SUM(I18+L18)</f>
        <v>114940</v>
      </c>
      <c r="I18" s="2">
        <v>112940</v>
      </c>
      <c r="J18" s="58">
        <f>SUM(100*I18/H18)</f>
        <v>98.259961719157815</v>
      </c>
      <c r="K18" s="109">
        <v>42004</v>
      </c>
      <c r="L18" s="2">
        <v>2000</v>
      </c>
    </row>
    <row r="19" spans="1:12" s="7" customFormat="1" ht="12.75" customHeight="1" x14ac:dyDescent="0.2">
      <c r="D19" s="46" t="s">
        <v>68</v>
      </c>
      <c r="E19" s="108">
        <f>SUM(E18:E18)</f>
        <v>200000</v>
      </c>
    </row>
    <row r="20" spans="1:12" s="7" customFormat="1" ht="12.75" customHeight="1" x14ac:dyDescent="0.2">
      <c r="D20" s="35"/>
      <c r="E20" s="29"/>
    </row>
    <row r="21" spans="1:12" s="7" customFormat="1" ht="12.75" customHeight="1" x14ac:dyDescent="0.2">
      <c r="D21" s="43" t="s">
        <v>66</v>
      </c>
      <c r="E21" s="60">
        <v>0</v>
      </c>
    </row>
    <row r="22" spans="1:12" s="7" customFormat="1" ht="12.75" customHeight="1" x14ac:dyDescent="0.2">
      <c r="D22" s="34" t="s">
        <v>41</v>
      </c>
      <c r="E22" s="60">
        <v>0</v>
      </c>
    </row>
    <row r="23" spans="1:12" s="7" customFormat="1" ht="12.75" customHeight="1" x14ac:dyDescent="0.2">
      <c r="D23" s="35"/>
      <c r="E23" s="29"/>
    </row>
    <row r="24" spans="1:12" s="7" customFormat="1" ht="12.75" customHeight="1" x14ac:dyDescent="0.2">
      <c r="D24" s="35" t="s">
        <v>99</v>
      </c>
      <c r="E24" s="106">
        <f>SUM(E19:E23)</f>
        <v>200000</v>
      </c>
    </row>
    <row r="25" spans="1:12" s="7" customFormat="1" ht="12.75" customHeight="1" x14ac:dyDescent="0.2">
      <c r="D25" s="1"/>
      <c r="E25"/>
    </row>
    <row r="26" spans="1:12" s="7" customFormat="1" ht="12.75" customHeight="1" x14ac:dyDescent="0.2">
      <c r="D26" s="1"/>
      <c r="E26"/>
    </row>
    <row r="27" spans="1:12" s="7" customFormat="1" ht="12.75" customHeight="1" x14ac:dyDescent="0.2">
      <c r="D27" s="34" t="s">
        <v>69</v>
      </c>
      <c r="E27" s="106">
        <f>SUM(E8+E19)</f>
        <v>6473155</v>
      </c>
    </row>
    <row r="28" spans="1:12" s="7" customFormat="1" ht="12.75" customHeight="1" x14ac:dyDescent="0.2">
      <c r="D28" s="35"/>
      <c r="E28" s="29"/>
    </row>
    <row r="29" spans="1:12" s="7" customFormat="1" ht="12.75" customHeight="1" x14ac:dyDescent="0.2">
      <c r="D29" s="43" t="s">
        <v>66</v>
      </c>
      <c r="E29" s="60">
        <f>SUM(E9+E21)</f>
        <v>329845</v>
      </c>
    </row>
    <row r="30" spans="1:12" s="7" customFormat="1" ht="12.75" customHeight="1" x14ac:dyDescent="0.2">
      <c r="D30" s="34" t="s">
        <v>41</v>
      </c>
      <c r="E30" s="60">
        <f>SUM(E10+E22)</f>
        <v>0</v>
      </c>
    </row>
    <row r="31" spans="1:12" s="7" customFormat="1" ht="12.75" customHeight="1" x14ac:dyDescent="0.2">
      <c r="D31" s="35"/>
      <c r="E31" s="29"/>
    </row>
    <row r="32" spans="1:12" s="7" customFormat="1" ht="12.75" customHeight="1" x14ac:dyDescent="0.2">
      <c r="D32" s="35" t="s">
        <v>38</v>
      </c>
      <c r="E32" s="106">
        <f>SUM(E27+E29+E30)</f>
        <v>6803000</v>
      </c>
    </row>
    <row r="33" spans="4:5" s="7" customFormat="1" ht="12.75" customHeight="1" x14ac:dyDescent="0.2">
      <c r="D33" s="8"/>
      <c r="E33" s="1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11" sqref="D11"/>
    </sheetView>
  </sheetViews>
  <sheetFormatPr defaultRowHeight="12.75" x14ac:dyDescent="0.2"/>
  <cols>
    <col min="2" max="2" width="11.42578125" customWidth="1"/>
    <col min="3" max="3" width="29.140625" customWidth="1"/>
    <col min="4" max="4" width="50" customWidth="1"/>
    <col min="5" max="5" width="12.28515625" customWidth="1"/>
    <col min="6" max="6" width="23.7109375" customWidth="1"/>
    <col min="7" max="7" width="13.85546875" customWidth="1"/>
    <col min="8" max="8" width="15.7109375" customWidth="1"/>
    <col min="9" max="9" width="15.42578125" customWidth="1"/>
    <col min="11" max="11" width="10.28515625" customWidth="1"/>
    <col min="12" max="12" width="9.85546875" customWidth="1"/>
  </cols>
  <sheetData>
    <row r="1" spans="1:12" x14ac:dyDescent="0.2">
      <c r="A1" s="55" t="s">
        <v>441</v>
      </c>
      <c r="B1" s="55"/>
      <c r="C1" s="55"/>
      <c r="D1" s="6"/>
    </row>
    <row r="2" spans="1:12" s="8" customFormat="1" ht="53.25" customHeight="1" x14ac:dyDescent="0.2">
      <c r="A2" s="52" t="s">
        <v>1</v>
      </c>
      <c r="B2" s="52" t="s">
        <v>0</v>
      </c>
      <c r="C2" s="52" t="s">
        <v>2</v>
      </c>
      <c r="D2" s="52" t="s">
        <v>3</v>
      </c>
      <c r="E2" s="31" t="s">
        <v>64</v>
      </c>
      <c r="F2" s="21" t="s">
        <v>44</v>
      </c>
      <c r="G2" s="22" t="s">
        <v>43</v>
      </c>
      <c r="H2" s="22" t="s">
        <v>46</v>
      </c>
      <c r="I2" s="22" t="s">
        <v>45</v>
      </c>
      <c r="J2" s="30" t="s">
        <v>62</v>
      </c>
      <c r="K2" s="30" t="s">
        <v>63</v>
      </c>
      <c r="L2" s="30" t="s">
        <v>87</v>
      </c>
    </row>
    <row r="3" spans="1:12" s="7" customFormat="1" ht="12.75" customHeight="1" x14ac:dyDescent="0.2">
      <c r="A3" s="6" t="s">
        <v>67</v>
      </c>
      <c r="D3" s="8"/>
      <c r="E3" s="10"/>
    </row>
    <row r="4" spans="1:12" s="9" customFormat="1" ht="12.75" customHeight="1" x14ac:dyDescent="0.2">
      <c r="A4" s="2" t="s">
        <v>119</v>
      </c>
      <c r="B4" s="2" t="s">
        <v>47</v>
      </c>
      <c r="C4" s="2" t="s">
        <v>120</v>
      </c>
      <c r="D4" s="2" t="s">
        <v>472</v>
      </c>
      <c r="E4" s="2">
        <v>589000</v>
      </c>
      <c r="F4" s="2">
        <v>3</v>
      </c>
      <c r="G4" s="2">
        <v>2</v>
      </c>
      <c r="H4" s="18">
        <f>SUM(I4+L4)</f>
        <v>95000</v>
      </c>
      <c r="I4" s="2">
        <v>60000</v>
      </c>
      <c r="J4" s="58">
        <f>SUM(100*I4/H4)</f>
        <v>63.157894736842103</v>
      </c>
      <c r="K4" s="109">
        <v>42004</v>
      </c>
      <c r="L4" s="2">
        <v>35000</v>
      </c>
    </row>
    <row r="5" spans="1:12" s="9" customFormat="1" ht="12.75" customHeight="1" x14ac:dyDescent="0.2">
      <c r="A5" s="2" t="s">
        <v>119</v>
      </c>
      <c r="B5" s="2" t="s">
        <v>47</v>
      </c>
      <c r="C5" s="2" t="s">
        <v>474</v>
      </c>
      <c r="D5" s="2" t="s">
        <v>473</v>
      </c>
      <c r="E5" s="2">
        <v>1011000</v>
      </c>
      <c r="F5" s="2">
        <v>8</v>
      </c>
      <c r="G5" s="2">
        <v>4</v>
      </c>
      <c r="H5" s="18">
        <f>SUM(I5+L5)</f>
        <v>190000</v>
      </c>
      <c r="I5" s="2">
        <v>115000</v>
      </c>
      <c r="J5" s="58">
        <f t="shared" ref="J5" si="0">SUM(100*I5/H5)</f>
        <v>60.526315789473685</v>
      </c>
      <c r="K5" s="109">
        <v>42004</v>
      </c>
      <c r="L5" s="2">
        <v>75000</v>
      </c>
    </row>
    <row r="6" spans="1:12" s="7" customFormat="1" ht="12.75" customHeight="1" x14ac:dyDescent="0.2">
      <c r="D6" s="46" t="s">
        <v>68</v>
      </c>
      <c r="E6" s="108">
        <f>SUM(E4:E5)</f>
        <v>1600000</v>
      </c>
    </row>
    <row r="7" spans="1:12" s="7" customFormat="1" ht="12.75" customHeight="1" x14ac:dyDescent="0.2">
      <c r="D7" s="35"/>
      <c r="E7" s="29"/>
    </row>
    <row r="8" spans="1:12" s="7" customFormat="1" ht="12.75" customHeight="1" x14ac:dyDescent="0.2">
      <c r="D8" s="43" t="s">
        <v>66</v>
      </c>
      <c r="E8" s="60">
        <v>0</v>
      </c>
    </row>
    <row r="9" spans="1:12" s="7" customFormat="1" ht="12.75" customHeight="1" x14ac:dyDescent="0.2">
      <c r="D9" s="34" t="s">
        <v>41</v>
      </c>
      <c r="E9" s="60">
        <v>0</v>
      </c>
    </row>
    <row r="10" spans="1:12" s="7" customFormat="1" ht="12.75" customHeight="1" x14ac:dyDescent="0.2">
      <c r="D10" s="35"/>
      <c r="E10" s="29"/>
    </row>
    <row r="11" spans="1:12" s="7" customFormat="1" ht="12.75" customHeight="1" x14ac:dyDescent="0.2">
      <c r="D11" s="35" t="s">
        <v>98</v>
      </c>
      <c r="E11" s="106">
        <f>SUM(E6:E10)</f>
        <v>1600000</v>
      </c>
    </row>
    <row r="12" spans="1:12" s="7" customFormat="1" ht="12.75" customHeight="1" x14ac:dyDescent="0.2">
      <c r="D12" s="1"/>
      <c r="E12"/>
    </row>
    <row r="13" spans="1:12" s="7" customFormat="1" ht="12.75" customHeight="1" x14ac:dyDescent="0.2">
      <c r="D13" s="1"/>
      <c r="E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FAST</vt:lpstr>
      <vt:lpstr>FEKT</vt:lpstr>
      <vt:lpstr>FA</vt:lpstr>
      <vt:lpstr>FCH</vt:lpstr>
      <vt:lpstr>FP</vt:lpstr>
      <vt:lpstr>USI</vt:lpstr>
      <vt:lpstr>FSI</vt:lpstr>
      <vt:lpstr>FIT</vt:lpstr>
      <vt:lpstr>FAVU</vt:lpstr>
      <vt:lpstr>STI</vt:lpstr>
      <vt:lpstr>mezifakultní</vt:lpstr>
      <vt:lpstr>celkem</vt:lpstr>
      <vt:lpstr>čerpání celkem</vt:lpstr>
      <vt:lpstr>Víceleté projekty</vt:lpstr>
      <vt:lpstr>FAST!Názvy_tisku</vt:lpstr>
      <vt:lpstr>FSI!Názvy_tisku</vt:lpstr>
    </vt:vector>
  </TitlesOfParts>
  <Company>VUT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Štěpničková Radka</cp:lastModifiedBy>
  <cp:lastPrinted>2015-03-16T07:09:55Z</cp:lastPrinted>
  <dcterms:created xsi:type="dcterms:W3CDTF">2010-08-26T08:51:27Z</dcterms:created>
  <dcterms:modified xsi:type="dcterms:W3CDTF">2015-03-23T07:59:11Z</dcterms:modified>
</cp:coreProperties>
</file>