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390" windowWidth="15195" windowHeight="11640" firstSheet="2" activeTab="12"/>
  </bookViews>
  <sheets>
    <sheet name="List1" sheetId="23" r:id="rId1"/>
    <sheet name="FAST" sheetId="1" r:id="rId2"/>
    <sheet name="FEKT" sheetId="9" r:id="rId3"/>
    <sheet name="FA" sheetId="8" r:id="rId4"/>
    <sheet name="FCH" sheetId="7" r:id="rId5"/>
    <sheet name="FP" sheetId="6" r:id="rId6"/>
    <sheet name="USI" sheetId="5" r:id="rId7"/>
    <sheet name="FSI" sheetId="2" r:id="rId8"/>
    <sheet name="FIT" sheetId="3" r:id="rId9"/>
    <sheet name="FAVU" sheetId="24" r:id="rId10"/>
    <sheet name="mezifakultní" sheetId="21" r:id="rId11"/>
    <sheet name="celkem" sheetId="10" r:id="rId12"/>
    <sheet name="čerpání celkem" sheetId="22" r:id="rId13"/>
    <sheet name="Víceleté projekty" sheetId="25" r:id="rId14"/>
  </sheets>
  <definedNames>
    <definedName name="_xlnm._FilterDatabase" localSheetId="1" hidden="1">FAST!$A$2:$S$106</definedName>
    <definedName name="_xlnm._FilterDatabase" localSheetId="2" hidden="1">FEKT!$A$2:$S$19</definedName>
    <definedName name="_xlnm._FilterDatabase" localSheetId="7" hidden="1">FSI!$A$2:$M$62</definedName>
    <definedName name="_xlnm._FilterDatabase" localSheetId="0" hidden="1">List1!$A$2:$V$202</definedName>
    <definedName name="_xlnm.Print_Titles" localSheetId="1">FAST!$1:$2</definedName>
    <definedName name="_xlnm.Print_Titles" localSheetId="7">FSI!$1:$2</definedName>
  </definedNames>
  <calcPr calcId="125725"/>
</workbook>
</file>

<file path=xl/calcChain.xml><?xml version="1.0" encoding="utf-8"?>
<calcChain xmlns="http://schemas.openxmlformats.org/spreadsheetml/2006/main">
  <c r="Z22" i="25"/>
  <c r="E10" i="5"/>
  <c r="AA27" i="25"/>
  <c r="Z27"/>
  <c r="X27"/>
  <c r="AA26"/>
  <c r="Z26"/>
  <c r="X26"/>
  <c r="AA25"/>
  <c r="Z25"/>
  <c r="X25"/>
  <c r="AA24"/>
  <c r="Z24"/>
  <c r="X24"/>
  <c r="AA23"/>
  <c r="Z23"/>
  <c r="X23"/>
  <c r="AA22"/>
  <c r="X22"/>
  <c r="AA21"/>
  <c r="Z21"/>
  <c r="X21"/>
  <c r="AA20"/>
  <c r="Z20"/>
  <c r="X20"/>
  <c r="AA19"/>
  <c r="Z19"/>
  <c r="X19"/>
  <c r="AA18"/>
  <c r="Z18"/>
  <c r="X18"/>
  <c r="AA17"/>
  <c r="Z17"/>
  <c r="X17"/>
  <c r="AA16"/>
  <c r="Z16"/>
  <c r="X16"/>
  <c r="AA15"/>
  <c r="Z15"/>
  <c r="X15"/>
  <c r="AA14"/>
  <c r="Z14"/>
  <c r="X14"/>
  <c r="AA13"/>
  <c r="Z13"/>
  <c r="X13"/>
  <c r="AA12"/>
  <c r="Z12"/>
  <c r="X12"/>
  <c r="AA11"/>
  <c r="Z11"/>
  <c r="X11"/>
  <c r="AA10"/>
  <c r="Z10"/>
  <c r="X10"/>
  <c r="AA9"/>
  <c r="Z9"/>
  <c r="X9"/>
  <c r="AA8"/>
  <c r="Z8"/>
  <c r="X8"/>
  <c r="AA7"/>
  <c r="Z7"/>
  <c r="X7"/>
  <c r="AA6"/>
  <c r="Z6"/>
  <c r="X6"/>
  <c r="AA5"/>
  <c r="Z5"/>
  <c r="X5"/>
  <c r="AA4"/>
  <c r="Z4"/>
  <c r="X4"/>
  <c r="G115" i="1"/>
  <c r="E73" i="22" l="1"/>
  <c r="D74"/>
  <c r="D72"/>
  <c r="C72"/>
  <c r="C74" s="1"/>
  <c r="B72"/>
  <c r="B74" s="1"/>
  <c r="E71"/>
  <c r="E70"/>
  <c r="E69"/>
  <c r="E68"/>
  <c r="E67"/>
  <c r="E66"/>
  <c r="E65"/>
  <c r="E64"/>
  <c r="E63"/>
  <c r="D12"/>
  <c r="C33"/>
  <c r="B33"/>
  <c r="D32"/>
  <c r="E74" l="1"/>
  <c r="E72"/>
  <c r="E6" i="3"/>
  <c r="I6"/>
  <c r="H6"/>
  <c r="H5"/>
  <c r="J5" s="1"/>
  <c r="H4"/>
  <c r="J4" s="1"/>
  <c r="H3"/>
  <c r="J3" s="1"/>
  <c r="E19" i="21" l="1"/>
  <c r="E29" i="5"/>
  <c r="E21"/>
  <c r="E44" i="9"/>
  <c r="E43"/>
  <c r="E142" i="1"/>
  <c r="E141"/>
  <c r="E131"/>
  <c r="E136" s="1"/>
  <c r="E6" i="24"/>
  <c r="E11" s="1"/>
  <c r="H5"/>
  <c r="J5" s="1"/>
  <c r="H4"/>
  <c r="J4" s="1"/>
  <c r="J12" i="21"/>
  <c r="J11"/>
  <c r="J10"/>
  <c r="J9"/>
  <c r="J8"/>
  <c r="J7"/>
  <c r="J6"/>
  <c r="J5"/>
  <c r="H12"/>
  <c r="H11"/>
  <c r="H10"/>
  <c r="H9"/>
  <c r="H8"/>
  <c r="H7"/>
  <c r="H6"/>
  <c r="H5"/>
  <c r="E31" i="3"/>
  <c r="E30"/>
  <c r="E20"/>
  <c r="E25" s="1"/>
  <c r="H19"/>
  <c r="J19" s="1"/>
  <c r="H18"/>
  <c r="J18" s="1"/>
  <c r="H71" i="2"/>
  <c r="H72"/>
  <c r="H70"/>
  <c r="J70" s="1"/>
  <c r="J72"/>
  <c r="J71"/>
  <c r="H20" i="5"/>
  <c r="J20" s="1"/>
  <c r="H5" i="6"/>
  <c r="H4"/>
  <c r="J5"/>
  <c r="J4"/>
  <c r="H19" i="7"/>
  <c r="J19" s="1"/>
  <c r="H18"/>
  <c r="J18" s="1"/>
  <c r="E16" i="8"/>
  <c r="E21" s="1"/>
  <c r="H15"/>
  <c r="J15" s="1"/>
  <c r="H14"/>
  <c r="J14" s="1"/>
  <c r="H32" i="9"/>
  <c r="H31"/>
  <c r="H30"/>
  <c r="H29"/>
  <c r="J32"/>
  <c r="J31"/>
  <c r="J30"/>
  <c r="J29"/>
  <c r="H130" i="1"/>
  <c r="J130" s="1"/>
  <c r="H129"/>
  <c r="J129" s="1"/>
  <c r="E113"/>
  <c r="H105"/>
  <c r="H104"/>
  <c r="H103"/>
  <c r="H102"/>
  <c r="H101"/>
  <c r="H100"/>
  <c r="H99"/>
  <c r="H98"/>
  <c r="H97"/>
  <c r="H96"/>
  <c r="J105"/>
  <c r="J104"/>
  <c r="J103"/>
  <c r="J102"/>
  <c r="J101"/>
  <c r="J100"/>
  <c r="J99"/>
  <c r="J98"/>
  <c r="J97"/>
  <c r="J96"/>
  <c r="C52" i="22"/>
  <c r="C55" s="1"/>
  <c r="D31"/>
  <c r="D30"/>
  <c r="D29"/>
  <c r="D28"/>
  <c r="D27"/>
  <c r="D26"/>
  <c r="D25"/>
  <c r="D24"/>
  <c r="C14"/>
  <c r="B14"/>
  <c r="D13"/>
  <c r="D11"/>
  <c r="D10"/>
  <c r="D9"/>
  <c r="D8"/>
  <c r="D7"/>
  <c r="D6"/>
  <c r="D5"/>
  <c r="D4"/>
  <c r="E33" i="9"/>
  <c r="E38" s="1"/>
  <c r="I19"/>
  <c r="E19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H19" s="1"/>
  <c r="E119" i="1" l="1"/>
  <c r="E121" s="1"/>
  <c r="E118"/>
  <c r="E139"/>
  <c r="G139" s="1"/>
  <c r="G144" s="1"/>
  <c r="E41" i="9"/>
  <c r="E46" s="1"/>
  <c r="D14" i="22"/>
  <c r="D16" s="1"/>
  <c r="J3" i="9"/>
  <c r="E24"/>
  <c r="E26" s="1"/>
  <c r="H128" i="1" l="1"/>
  <c r="J128" s="1"/>
  <c r="E144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E84" i="2"/>
  <c r="E83"/>
  <c r="E73"/>
  <c r="E78" s="1"/>
  <c r="L60"/>
  <c r="I60"/>
  <c r="E60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E17" i="10"/>
  <c r="D17"/>
  <c r="C17"/>
  <c r="B17"/>
  <c r="H4" i="21"/>
  <c r="J4" s="1"/>
  <c r="E5" i="5"/>
  <c r="E11" s="1"/>
  <c r="H19"/>
  <c r="J19" s="1"/>
  <c r="E31"/>
  <c r="E32"/>
  <c r="H3" i="21"/>
  <c r="J3" s="1"/>
  <c r="H4" i="5"/>
  <c r="H3"/>
  <c r="H6" i="6"/>
  <c r="H3"/>
  <c r="H4" i="7"/>
  <c r="H5"/>
  <c r="H6"/>
  <c r="H7"/>
  <c r="H3"/>
  <c r="H3" i="8"/>
  <c r="E26" i="5"/>
  <c r="E31" i="7"/>
  <c r="E30"/>
  <c r="E20"/>
  <c r="E25" s="1"/>
  <c r="I13" i="21"/>
  <c r="H13"/>
  <c r="E13"/>
  <c r="E17" s="1"/>
  <c r="J4" i="5"/>
  <c r="J3"/>
  <c r="I5"/>
  <c r="H5"/>
  <c r="J6" i="6"/>
  <c r="J3"/>
  <c r="I7"/>
  <c r="H7"/>
  <c r="E7"/>
  <c r="E11" s="1"/>
  <c r="E13" s="1"/>
  <c r="J7" i="7"/>
  <c r="J6"/>
  <c r="J5"/>
  <c r="J4"/>
  <c r="J3"/>
  <c r="I8"/>
  <c r="H8"/>
  <c r="E8"/>
  <c r="I4" i="8"/>
  <c r="H4"/>
  <c r="E4"/>
  <c r="J3"/>
  <c r="E10" i="3" l="1"/>
  <c r="E12" s="1"/>
  <c r="E28"/>
  <c r="E33" s="1"/>
  <c r="E81" i="2"/>
  <c r="E86" s="1"/>
  <c r="E34" i="5"/>
  <c r="E13"/>
  <c r="E28" i="7"/>
  <c r="E33" s="1"/>
  <c r="E13"/>
  <c r="E15" s="1"/>
  <c r="E8" i="8"/>
  <c r="E10" s="1"/>
  <c r="E24"/>
  <c r="E29" s="1"/>
  <c r="H60" i="2"/>
  <c r="J3"/>
  <c r="E64"/>
  <c r="E66" s="1"/>
  <c r="D33" i="22" l="1"/>
  <c r="D35" s="1"/>
</calcChain>
</file>

<file path=xl/sharedStrings.xml><?xml version="1.0" encoding="utf-8"?>
<sst xmlns="http://schemas.openxmlformats.org/spreadsheetml/2006/main" count="3051" uniqueCount="807">
  <si>
    <t>druh</t>
  </si>
  <si>
    <t>fakulta</t>
  </si>
  <si>
    <t>navrhovatel</t>
  </si>
  <si>
    <t>název</t>
  </si>
  <si>
    <t>FAST</t>
  </si>
  <si>
    <t>Vala Jiří, prof. Ing., CSc.</t>
  </si>
  <si>
    <t>Julínek Tomáš, Ing., Ph.D.</t>
  </si>
  <si>
    <t>Korytárová Jana, doc. Ing., Ph.D.</t>
  </si>
  <si>
    <t>FSI</t>
  </si>
  <si>
    <t>Novotný Pavel, doc. Ing., Ph.D.</t>
  </si>
  <si>
    <t>Šlapal Josef, prof. RNDr., CSc.</t>
  </si>
  <si>
    <t>Jícha Miroslav, prof. Ing., CSc.</t>
  </si>
  <si>
    <t>Bradáč František, Ing., Ph.D.</t>
  </si>
  <si>
    <t>Křupka Ivan, prof. Ing., Ph.D.</t>
  </si>
  <si>
    <t>Houška Pavel, Ing., Ph.D.</t>
  </si>
  <si>
    <t>Mazůrek Ivan, doc. Ing., CSc.</t>
  </si>
  <si>
    <t>Kotrbáček Petr, Ing., Ph.D.</t>
  </si>
  <si>
    <t>Skála Zdeněk, doc. Ing., CSc.</t>
  </si>
  <si>
    <t>Píška Miroslav, prof. Ing., CSc.</t>
  </si>
  <si>
    <t>Šikola Tomáš, prof. RNDr., CSc.</t>
  </si>
  <si>
    <t>FEKT</t>
  </si>
  <si>
    <t>Toman Petr, doc. Ing., Ph.D.</t>
  </si>
  <si>
    <t>Hájek Vítězslav, prof. Ing., CSc.</t>
  </si>
  <si>
    <t>Steinbauer Miloslav, doc. Ing., Ph.D.</t>
  </si>
  <si>
    <t>Podpora výzkumné a vědecké činnosti UTEE</t>
  </si>
  <si>
    <t>Bača Petr, doc. Ing., Ph.D.</t>
  </si>
  <si>
    <t>Kolář Radim, doc. Ing., Ph.D.</t>
  </si>
  <si>
    <t>Vrba Kamil, prof. Ing., CSc.</t>
  </si>
  <si>
    <t>Patočka Miroslav, doc. Dr. Ing.</t>
  </si>
  <si>
    <t>Szendiuch Ivan, doc. Ing., CSc.</t>
  </si>
  <si>
    <t>Šmarda Zdeněk, doc. RNDr., CSc.</t>
  </si>
  <si>
    <t>FCH</t>
  </si>
  <si>
    <t>Omelková Jiřina, doc. Ing., CSc.</t>
  </si>
  <si>
    <t>Krčma František, doc. RNDr., Ph.D.</t>
  </si>
  <si>
    <t>Havlica Jaromír, prof. Ing., DrSc.</t>
  </si>
  <si>
    <t>Vávrová Milada, prof. RNDr., CSc.</t>
  </si>
  <si>
    <t>Jančář Josef, prof. RNDr., CSc.</t>
  </si>
  <si>
    <t>FP</t>
  </si>
  <si>
    <t>FA</t>
  </si>
  <si>
    <t>ÚSI</t>
  </si>
  <si>
    <t>FIT</t>
  </si>
  <si>
    <t>Studentská vědecká konference VUT FAST</t>
  </si>
  <si>
    <t>Celkem</t>
  </si>
  <si>
    <t>celkem</t>
  </si>
  <si>
    <t>Celkem projekty</t>
  </si>
  <si>
    <t>Provoz IGA</t>
  </si>
  <si>
    <t>Celkem na fakultu</t>
  </si>
  <si>
    <t>z toho počet studentů</t>
  </si>
  <si>
    <t xml:space="preserve">počet členů řešitelského týmu, kteří čerpali mzdové prostředky včetně stipendií </t>
  </si>
  <si>
    <t>z toho osobní náklady studentů</t>
  </si>
  <si>
    <t>způsobilé osobní náklady projektu</t>
  </si>
  <si>
    <t>S</t>
  </si>
  <si>
    <t>Dvořák Karel, Ing., Ph.D.</t>
  </si>
  <si>
    <t>Taranza Luboš, Ing.</t>
  </si>
  <si>
    <t>Benešová Anna, Ing.</t>
  </si>
  <si>
    <t>Vořechovský Miroslav, doc. Ing., Ph.D.</t>
  </si>
  <si>
    <t>Zachoval Zbyněk, Ing., Ph.D.</t>
  </si>
  <si>
    <t>Bečkovský David, Ing., Ph.D.</t>
  </si>
  <si>
    <t>J</t>
  </si>
  <si>
    <t>Optimalizace návrhu novodobých dřevěných konstrukcí z hlediska stavební fyziky</t>
  </si>
  <si>
    <t>Vlastnosti řešení funkcionálních diferenciálních a diferenčních rovnic</t>
  </si>
  <si>
    <t>Výzkum excelentních technologií pro 3D pouzdření a propojování elektronických čipů a obvodů</t>
  </si>
  <si>
    <t>Podpora výzkumu moderních metod a prostředků v automatizaci</t>
  </si>
  <si>
    <t>Materiály a technologie pro elektrotechniku</t>
  </si>
  <si>
    <t>Snížení energetické náročnosti malých elektrických strojů</t>
  </si>
  <si>
    <t xml:space="preserve">Vývoj metod pro analýzu biologických systémů, signálů a dat_x000D_
</t>
  </si>
  <si>
    <t>Diagnostika defektů v materiálech pro elektroniku</t>
  </si>
  <si>
    <t>Liedermann Karel, doc. Ing., CSc.</t>
  </si>
  <si>
    <t>Zpracování signálů v mobilních a bezdrátových komunikačních systémech (MOBYS)</t>
  </si>
  <si>
    <t>Frýza Tomáš, doc. Ing., Ph.D.</t>
  </si>
  <si>
    <t>Inovativní přístupy k návrhu systémů komunikačního řetězce</t>
  </si>
  <si>
    <t>Petržela Jiří, doc. Ing., Ph.D.</t>
  </si>
  <si>
    <t>Využití nových technologií ve výkonové elektronice</t>
  </si>
  <si>
    <t>Výzkum elektronických komunikačních systémů</t>
  </si>
  <si>
    <t>Perspektivní využití nových senzorických technologií a obvodů pro zpracování senzorických signálů</t>
  </si>
  <si>
    <t>Háze Jiří, doc. Ing., Ph.D.</t>
  </si>
  <si>
    <t>Výzkum sofistikovaných metod číslicového zpracování obrazu a zvuku</t>
  </si>
  <si>
    <t>Smékal Zdeněk, prof. Ing., CSc.</t>
  </si>
  <si>
    <t>Mikrovlnné technologie pro perspektivní kmitočtová pásma a jejich aplikace</t>
  </si>
  <si>
    <t>Láčík Jaroslav, Ing., Ph.D.</t>
  </si>
  <si>
    <t>Výzkum bezpečnosti, spolehlivosti a efektivnosti elektroenergetických systémů</t>
  </si>
  <si>
    <t>Enviromentální a bezpečnostní aspekty vývoje, výroby a provozu strojů</t>
  </si>
  <si>
    <t>Vývoj metod vhodných ke snižování vibrací pohonných jednotek</t>
  </si>
  <si>
    <t>Vliv povrchových nerovností na utváření mazacího filmu</t>
  </si>
  <si>
    <t>Problémy pevnosti a dynamiky moderních materiálů a konstrukcí</t>
  </si>
  <si>
    <t>Houfek Lubomír, Ing., Ph.D.</t>
  </si>
  <si>
    <t>Nové trendy v diagnostice mechanických převodovek</t>
  </si>
  <si>
    <t>Syntéza, konsolidace a vlastnosti nanočásticových a nanostrukturních keramických materiálů</t>
  </si>
  <si>
    <t>Trunec Martin, prof. Ing., Dr.</t>
  </si>
  <si>
    <t>Návrh, testování a implementace řídicích algoritmů s využitím neline-árních modelů mechatronických soustav</t>
  </si>
  <si>
    <t>Grepl Robert, doc. Ing., Ph.D.</t>
  </si>
  <si>
    <t>Mechanické vlastnosti a mikrostrukturní stabilita Mg-slitin</t>
  </si>
  <si>
    <t>Pantělejev Libor, doc. Ing., Ph.D.</t>
  </si>
  <si>
    <t>Modelování deformace a porušení pevných látek z nanoskopické úrovně</t>
  </si>
  <si>
    <t>Šandera Pavel, prof. RNDr., CSc.</t>
  </si>
  <si>
    <t>Intenzifikace přenosu tepla</t>
  </si>
  <si>
    <t>Aplikace pokročilých optických metod</t>
  </si>
  <si>
    <t>Modelování a řízení soustav s redundantní aktuací</t>
  </si>
  <si>
    <t>Mrňa Libor, RNDr., Ph.D.</t>
  </si>
  <si>
    <t>Studium rozhraní a povrchů kovových materiálů</t>
  </si>
  <si>
    <t>Jan Vít, doc. Ing., Ph.D.</t>
  </si>
  <si>
    <t>Efektivní navrhování procesů a zařízení s využitím všestranné počítačové podpory</t>
  </si>
  <si>
    <t>Hájek Jiří, doc. Ing., Ph.D.</t>
  </si>
  <si>
    <t>Vývoj zobrazovacích metod pro prezentace designérských objektů ve virtuálním prostředí.</t>
  </si>
  <si>
    <t>APLIKACE METOD UMĚLÉ INTELIGENCE</t>
  </si>
  <si>
    <t>Chobola Zdeněk, prof. RNDr., CSc.</t>
  </si>
  <si>
    <t>Ručka Jan, Ing., Ph.D.</t>
  </si>
  <si>
    <t>Rovnaníková Pavla, prof. RNDr., CSc.</t>
  </si>
  <si>
    <t>Kučera Tomáš, Ing., Ph.D.</t>
  </si>
  <si>
    <t>Karmazínová Marcela, doc. Ing., CSc.</t>
  </si>
  <si>
    <t>Dráb Aleš, doc. Ing., Ph.D.</t>
  </si>
  <si>
    <t>Monitorování a analýza stavu koroze výztužné oceli v železobetonových konstrukcích akustickými metodami</t>
  </si>
  <si>
    <t>Posuzování zranitelnosti veřejných vodovodů</t>
  </si>
  <si>
    <t>Jemně mletý cihelný střep jako aktivní součást stavebních pojiv</t>
  </si>
  <si>
    <t>Moderní spolehlivé a efektivní kompozitní konstrukční prvky z pokročilých materiálů na bázi oceli, dřeva, betonu, vláknových kompozitů a jejich kombinací.</t>
  </si>
  <si>
    <t>Ekonomické aspekty přípravy, realizace a provádění stavebních projektů</t>
  </si>
  <si>
    <t>Hodnocení nejistot v rizikové analýze záplavových území</t>
  </si>
  <si>
    <t>podíl osobních nákladů na studenty</t>
  </si>
  <si>
    <t>datum ukončení projektu</t>
  </si>
  <si>
    <t>způsobilé náklady celkem na projekt</t>
  </si>
  <si>
    <t>Studentská vědecká konference EEICT</t>
  </si>
  <si>
    <t>Studentská vědecká konference</t>
  </si>
  <si>
    <t>Moderní metody aplikované matematiky pro řešení problémů technických věd</t>
  </si>
  <si>
    <t xml:space="preserve">Komplexní modelování interakce člověka a prostředí v kabinách dopravních prostředků a obytných prostorách a návrhové nástroje (tzv. Human Centered Design) </t>
  </si>
  <si>
    <t>Vybrané komponenty trigeneračních procesů</t>
  </si>
  <si>
    <t>Výzkum pokročilých metod CNC obrábění pro perspektivní aplikace</t>
  </si>
  <si>
    <t>Pokročilé bezpečné, spolehlivé a adaptivní IT</t>
  </si>
  <si>
    <t>Pokročilé rozpoznávání a prezentace multimediálních dat</t>
  </si>
  <si>
    <t>rozdíl - nedočerpáno</t>
  </si>
  <si>
    <t>Mezifakultní projekty</t>
  </si>
  <si>
    <t>Celkem mezifakultní projekty</t>
  </si>
  <si>
    <t>Celkem projekty včetně mezifakultních</t>
  </si>
  <si>
    <t>Raclavský Jaroslav, doc. Ing., Ph.D.</t>
  </si>
  <si>
    <t>Sobek Jakub, Ing.</t>
  </si>
  <si>
    <t>Lehký David, Ing., Ph.D.</t>
  </si>
  <si>
    <t>Dufka Amos, Ing., Ph.D.</t>
  </si>
  <si>
    <t>Starý Miloš, prof. Ing., CSc.</t>
  </si>
  <si>
    <t>Pěnčík Jan, Ing., Ph.D.</t>
  </si>
  <si>
    <t>Apeltauer Jiří, Ing.</t>
  </si>
  <si>
    <t>Veselý Václav, Ing., Ph.D.</t>
  </si>
  <si>
    <t>Šamárková Kristýna, Ing.</t>
  </si>
  <si>
    <t>Všetečka Martin, Ing.</t>
  </si>
  <si>
    <t>Hobst Leonard, prof. Ing., CSc.</t>
  </si>
  <si>
    <t>Ježík Pavel, Ing.</t>
  </si>
  <si>
    <t>Rýznarová Lenka, Ing.</t>
  </si>
  <si>
    <t>Pospíšil Lubomil, doc. RNDr., CSc.</t>
  </si>
  <si>
    <t>Pešek Ondřej, Ing.</t>
  </si>
  <si>
    <t>Frantík Petr, Ing., Ph.D.</t>
  </si>
  <si>
    <t>Kostiha Vojtěch, Ing.</t>
  </si>
  <si>
    <t>Biela Renata, Ing., Ph.D.</t>
  </si>
  <si>
    <t>Pail Tomáš, Ing.</t>
  </si>
  <si>
    <t>Stachová Jana, Ing.</t>
  </si>
  <si>
    <t>Fejfarová Marie, Ing.</t>
  </si>
  <si>
    <t>Krmíček Lukáš, Mgr., Ph.D.</t>
  </si>
  <si>
    <t>Gazdič Dominik, Ing., Ph.D.</t>
  </si>
  <si>
    <t>Košútová Katarína, Ing.</t>
  </si>
  <si>
    <t>Velísková Eva, Ing.</t>
  </si>
  <si>
    <t>Eliáš Jan, Ing., Ph.D.</t>
  </si>
  <si>
    <t>Charakterizace optimálních singulárních korelačních matic náhodných vektorů</t>
  </si>
  <si>
    <t>Rozvoj pokročilých metod pro stochastickou analýzu zatížitelnosti mostů</t>
  </si>
  <si>
    <t xml:space="preserve">Vývoj vysoce odolných správkových hmot na bázi alkalicky aktivovaných látek </t>
  </si>
  <si>
    <t>Zásobní a hydroenergetická funkce soustavy nádrží v podmínkách nejistotou zatížených členů vstupních hydrologických řad</t>
  </si>
  <si>
    <t>Vliv velikosti, geometrie a volných okrajů těles z cementových kompozitů na jejich lomovou odezvu – numerické simulace a experimenty ke zpřesnění popisu jejich porušení</t>
  </si>
  <si>
    <t>Možnosti využití alternativních přístupů pro přípravu síranových pojiv</t>
  </si>
  <si>
    <t>Určení vlastností a kalibrace magnetických sond pro stanovení homogenity ztvrdlého drátkobetonu</t>
  </si>
  <si>
    <t>Simulace rázových lomových experimentů pomocí nelineárních dynamických systémů</t>
  </si>
  <si>
    <t>Odstraňování specifických látek ze zdrojů pitné vody</t>
  </si>
  <si>
    <t>Komplexní posouzení vybraných mechanických vlastností betonu z pohledu mikrostruktury betonu</t>
  </si>
  <si>
    <t>Studium petrologických a fyzikálně-mechanických vlastností v systému enkláva-granitoid a enkláva-syenitoid</t>
  </si>
  <si>
    <t>Studium vlastností belitického slinku připraveného nízkoenergetickými pálicími režimy</t>
  </si>
  <si>
    <t>Víceúrovňový stochastický model poškozování moderních kompozitů s heterogenní výztuží</t>
  </si>
  <si>
    <t>finance - mzdy</t>
  </si>
  <si>
    <t>FAST, ÚSI</t>
  </si>
  <si>
    <t>Tůma Zdeněk, Ing.</t>
  </si>
  <si>
    <t>Záděra Antonín, Ing., Ph.D.</t>
  </si>
  <si>
    <t>Štigler Jaroslav, doc. Ing., Ph.D.</t>
  </si>
  <si>
    <t>Vojtek Tomáš, Ing.</t>
  </si>
  <si>
    <t>Druckmüllerová Hana, Ing.</t>
  </si>
  <si>
    <t>Hlinka Jiří, doc. Ing., Ph.D.</t>
  </si>
  <si>
    <t>Kachlík Martin, Ing.</t>
  </si>
  <si>
    <t>Klimeš Lubomír, Ing.</t>
  </si>
  <si>
    <t>Pech Ondřej, Ing.</t>
  </si>
  <si>
    <t>Slabáková Lenka, Ing.</t>
  </si>
  <si>
    <t>Vejlupek Josef, Ing.</t>
  </si>
  <si>
    <t>Dohnal Ivo, Ing.</t>
  </si>
  <si>
    <t>Vířivé proudění a vírové struktury při proudění kapalin.</t>
  </si>
  <si>
    <t>Rozvoj metod zkoušení a diagnostiky moderních palubních soustav letadel</t>
  </si>
  <si>
    <t>Vývoj technologie pokročilého solárního absorbéru se strukturovaným povrchem a řízenou cirkulací.</t>
  </si>
  <si>
    <t>Sekanina Lukáš, prof. Ing., Ph.D.</t>
  </si>
  <si>
    <t>Schejbal Jan, Ing.</t>
  </si>
  <si>
    <t>rektorát</t>
  </si>
  <si>
    <t>z toho:</t>
  </si>
  <si>
    <t>přiděleno</t>
  </si>
  <si>
    <t>projekty</t>
  </si>
  <si>
    <t>věd. konf.</t>
  </si>
  <si>
    <t>náklady na organizaci</t>
  </si>
  <si>
    <t>FAVU</t>
  </si>
  <si>
    <t>Celkem mezifakultní na fakultu</t>
  </si>
  <si>
    <t>Celkem mezifaktulní na fakultu</t>
  </si>
  <si>
    <t>studentské projekty</t>
  </si>
  <si>
    <t>konference</t>
  </si>
  <si>
    <t>USI</t>
  </si>
  <si>
    <t>celkem fakulty</t>
  </si>
  <si>
    <t>provoz IGA</t>
  </si>
  <si>
    <t>dotace na SV</t>
  </si>
  <si>
    <t>Náklady na organizaci</t>
  </si>
  <si>
    <t>Rektorát</t>
  </si>
  <si>
    <t>z mezifakultních projektů převedeno na rektorát</t>
  </si>
  <si>
    <t>Celkem provoz IGA</t>
  </si>
  <si>
    <t>finance ze žádosti</t>
  </si>
  <si>
    <t>soutěž</t>
  </si>
  <si>
    <t>ident. č. projektu</t>
  </si>
  <si>
    <t>ident. č.</t>
  </si>
  <si>
    <t>reg. č.</t>
  </si>
  <si>
    <t>datum podání</t>
  </si>
  <si>
    <t>fakulty</t>
  </si>
  <si>
    <t>ústavy</t>
  </si>
  <si>
    <t>schváleno HP/ŘGK</t>
  </si>
  <si>
    <t>počet řeš. - čerpali mzdy</t>
  </si>
  <si>
    <t>počet stud. - čerpali mzdy</t>
  </si>
  <si>
    <t>fin. - rok</t>
  </si>
  <si>
    <t>fin. - věcné mater. nákl</t>
  </si>
  <si>
    <t>fin. - služby</t>
  </si>
  <si>
    <t>fin. - cestovné</t>
  </si>
  <si>
    <t>fin. - režie</t>
  </si>
  <si>
    <t>fin. - stipendia</t>
  </si>
  <si>
    <t>fin. - mzdy</t>
  </si>
  <si>
    <t>fin. - podíl ON na stud.</t>
  </si>
  <si>
    <t>fin. - celkem</t>
  </si>
  <si>
    <t>Specifický výzkum 2011</t>
  </si>
  <si>
    <t>FEKT-S-11-2/921</t>
  </si>
  <si>
    <t>UMAT</t>
  </si>
  <si>
    <t>ano</t>
  </si>
  <si>
    <t>FEKT-S-11-5/962</t>
  </si>
  <si>
    <t>UMEL</t>
  </si>
  <si>
    <t>FSI-S-11-3</t>
  </si>
  <si>
    <t>ÚM</t>
  </si>
  <si>
    <t>FEKT-S-11-5/1012</t>
  </si>
  <si>
    <t>UTEE</t>
  </si>
  <si>
    <t>FEKT-S-11-6</t>
  </si>
  <si>
    <t>UAMT</t>
  </si>
  <si>
    <t>Klusáček Stanislav, Ing., Ph.D.</t>
  </si>
  <si>
    <t>FEKT-S-11-7</t>
  </si>
  <si>
    <t>UETE</t>
  </si>
  <si>
    <t>FSI-S-11-5</t>
  </si>
  <si>
    <t>ÚVSSR</t>
  </si>
  <si>
    <t>FAST-S-11-6</t>
  </si>
  <si>
    <t>FYZ</t>
  </si>
  <si>
    <t>FSI-S-11-6</t>
  </si>
  <si>
    <t>EÚ-o.TaTP</t>
  </si>
  <si>
    <t>FSI-S-11-7</t>
  </si>
  <si>
    <t>EÚ-o.EI</t>
  </si>
  <si>
    <t>FAST-S-11-8</t>
  </si>
  <si>
    <t>VHO</t>
  </si>
  <si>
    <t>FEKT-S-11-9</t>
  </si>
  <si>
    <t>UVEE</t>
  </si>
  <si>
    <t>FSI-S-11-8</t>
  </si>
  <si>
    <t>ÚADI</t>
  </si>
  <si>
    <t>FSI-S-11-11/1187</t>
  </si>
  <si>
    <t>ÚK</t>
  </si>
  <si>
    <t>FSI-S-11-11/1190</t>
  </si>
  <si>
    <t>ÚMTMB</t>
  </si>
  <si>
    <t>FSI-S-11-10</t>
  </si>
  <si>
    <t>FSI-S-11-13</t>
  </si>
  <si>
    <t>ÚMVI</t>
  </si>
  <si>
    <t>FAST-S-11-23/1217</t>
  </si>
  <si>
    <t>CHE</t>
  </si>
  <si>
    <t>FEKT-S-11-10</t>
  </si>
  <si>
    <t>UBMI</t>
  </si>
  <si>
    <t>FIT-S-11-1</t>
  </si>
  <si>
    <t>UIFS, UITS, UPSY</t>
  </si>
  <si>
    <t>FSI-S-11-12</t>
  </si>
  <si>
    <t>Komplexní řešení vybraných problémů  biomechaniky člověka</t>
  </si>
  <si>
    <t>Fuis Vladimír, doc. Ing., Ph.D.</t>
  </si>
  <si>
    <t>FEKT-S-11-11</t>
  </si>
  <si>
    <t>UFYZ</t>
  </si>
  <si>
    <t>FSI-S-11-15</t>
  </si>
  <si>
    <t>FSI-S-11-14</t>
  </si>
  <si>
    <t>FSI-S-11-18</t>
  </si>
  <si>
    <t>ÚFI</t>
  </si>
  <si>
    <t>FAST-S-11-32/1252</t>
  </si>
  <si>
    <t>KDK</t>
  </si>
  <si>
    <t>FEKT-S-11-12</t>
  </si>
  <si>
    <t>UREL</t>
  </si>
  <si>
    <t>FEKT-S-11-13</t>
  </si>
  <si>
    <t>FSI-S-11-20</t>
  </si>
  <si>
    <t>LPTaP</t>
  </si>
  <si>
    <t>FSI-S-11-22</t>
  </si>
  <si>
    <t>ÚFI OOPM</t>
  </si>
  <si>
    <t>Kaiser Jozef, prof. Ing., Ph.D.</t>
  </si>
  <si>
    <t>FEKT-S-11-14</t>
  </si>
  <si>
    <t>FEKT-S-11-15</t>
  </si>
  <si>
    <t>UTKO</t>
  </si>
  <si>
    <t>FEKT-S-11-16</t>
  </si>
  <si>
    <t>FSI-S-11-23</t>
  </si>
  <si>
    <t>ÚAI</t>
  </si>
  <si>
    <t>FSI-S-11-24</t>
  </si>
  <si>
    <t xml:space="preserve">Nanotechnologie pro plazmoniku a spintroniku_x000D_
</t>
  </si>
  <si>
    <t>FEKT-S-11-17</t>
  </si>
  <si>
    <t>FSI-S-11-25</t>
  </si>
  <si>
    <t>FEKT-S-11-18</t>
  </si>
  <si>
    <t>FAST-S-11-61</t>
  </si>
  <si>
    <t>EKR</t>
  </si>
  <si>
    <t>FAST-S-11-64/1415</t>
  </si>
  <si>
    <t>VST</t>
  </si>
  <si>
    <t>FAST-S-11-64/1435</t>
  </si>
  <si>
    <t>PST</t>
  </si>
  <si>
    <t>FSI-S-11-28</t>
  </si>
  <si>
    <t>ÚST</t>
  </si>
  <si>
    <t>FEKT-S-11-19/1446</t>
  </si>
  <si>
    <t>UEEN</t>
  </si>
  <si>
    <t>FSI-S-11-29</t>
  </si>
  <si>
    <t>ÚPEI</t>
  </si>
  <si>
    <t>FSI-S-11-30/1454</t>
  </si>
  <si>
    <t>Křenek Ladislav, doc. akad. soch., ArtD.</t>
  </si>
  <si>
    <t>FIT-S-11-2</t>
  </si>
  <si>
    <t>UIFS, UPGM</t>
  </si>
  <si>
    <t>Zemčík Pavel, prof. Dr. Ing.</t>
  </si>
  <si>
    <t>FSI-S-11-31</t>
  </si>
  <si>
    <t>Matoušek Radomil, doc. Ing., Ph.D.</t>
  </si>
  <si>
    <t>Specifický výzkum 2012</t>
  </si>
  <si>
    <t>FAST-S-12-5</t>
  </si>
  <si>
    <t>STM</t>
  </si>
  <si>
    <t>FAST-S-12-6</t>
  </si>
  <si>
    <t>FSI-S-12-2</t>
  </si>
  <si>
    <t>EÚ-o.HSVK</t>
  </si>
  <si>
    <t>FAST-S-12-12/1608</t>
  </si>
  <si>
    <t>THD</t>
  </si>
  <si>
    <t>FSI-S-12-4</t>
  </si>
  <si>
    <t>LÚ</t>
  </si>
  <si>
    <t>FAST-S-12-19</t>
  </si>
  <si>
    <t>VHK</t>
  </si>
  <si>
    <t>FAST-S-12-21</t>
  </si>
  <si>
    <t>FSI-S-12-5</t>
  </si>
  <si>
    <t>ÚST-o.TSaPÚ, ÚST-o.TT</t>
  </si>
  <si>
    <t>FAST-S-12-25/1671</t>
  </si>
  <si>
    <t>FAST/ÚSI-S-12-1</t>
  </si>
  <si>
    <t>MAT, SZK, ÚSI</t>
  </si>
  <si>
    <t>FAST-S-12-34</t>
  </si>
  <si>
    <t>FAST-S-12-36/1713</t>
  </si>
  <si>
    <t>FAST-S-12-38</t>
  </si>
  <si>
    <t>Křížová Klára, Ing., Ph.D.</t>
  </si>
  <si>
    <t>FAST-S-12-1774</t>
  </si>
  <si>
    <t>GTN</t>
  </si>
  <si>
    <t>FAST-S-12-1779</t>
  </si>
  <si>
    <t>FAST-S-12-1804</t>
  </si>
  <si>
    <t>Specifický výzkum 2013</t>
  </si>
  <si>
    <t>FAST-J-13-1837</t>
  </si>
  <si>
    <t>Návrh metodiky hodnocení technického stavu vybraných prvků vodovodů</t>
  </si>
  <si>
    <t>Tauš Miloslav, Ing.</t>
  </si>
  <si>
    <t>FAST-S-13-1847</t>
  </si>
  <si>
    <t>Stabilizace břehů za využití vlnolamů</t>
  </si>
  <si>
    <t>Šlezingr Miloslav, doc. Dr. Ing.</t>
  </si>
  <si>
    <t>FAST-J-13-1867</t>
  </si>
  <si>
    <t>Studium vlivu vyšší teploty na vlastnosti nového tepelně-izolačního materiálu na silikátové bázi</t>
  </si>
  <si>
    <t>Mészárosová Lenka, Ing.</t>
  </si>
  <si>
    <t>FAST-J-13-1877</t>
  </si>
  <si>
    <t>Optimalizace složení a kvalitativní hodnocení dřevoplastového kompozitu s podílem polymerního recyklátu v matrici</t>
  </si>
  <si>
    <t>FCH-S-13-1878</t>
  </si>
  <si>
    <t>Výzkum fyzikálně chemických procesů s ohledem na jejich aplikační potenciál</t>
  </si>
  <si>
    <t>ÚFSCH</t>
  </si>
  <si>
    <t>FAST-J-13-1879</t>
  </si>
  <si>
    <t>Využití metody Imact-echo pro testování cementových kompozitů degradovaných vysokou teplotou</t>
  </si>
  <si>
    <t>FAST-S-13-1889</t>
  </si>
  <si>
    <t>Aproximace rozdělení pevnosti konstrukčních systémů s paralelním uspořádáním křehkých Weibullovských prvků</t>
  </si>
  <si>
    <t>FAST-J-13-1890</t>
  </si>
  <si>
    <t>Vliv pružného podepření stropní desky vytvořené z předem předpjatých panelů Spiroll</t>
  </si>
  <si>
    <t>Kršík Jakub, Ing.</t>
  </si>
  <si>
    <t>FA/FAVU-S-13-1898</t>
  </si>
  <si>
    <t>Umění a architektura jako nástroje konstrukce veřejného prostoru v období socialismu a jejich reflexe v současném umění</t>
  </si>
  <si>
    <t>FA, FAVU</t>
  </si>
  <si>
    <t>AEN, AIM, APE, KTDU, UN1, UN2, UN5, US, UT</t>
  </si>
  <si>
    <t>Zálešák Jan, Mgr., Ph.D.</t>
  </si>
  <si>
    <t>FAST-S-13-1899</t>
  </si>
  <si>
    <t>Stochastická analýza vlivu vázaného kroucení na klopení válcovaného I nosníku namáhaného ohybem</t>
  </si>
  <si>
    <t>Kala Zdeněk, prof. Ing., Ph.D.</t>
  </si>
  <si>
    <t>FEKT/FSI-J-13-1903</t>
  </si>
  <si>
    <t>Aplikace řídkých řešení systému lineárních rovnic ve zpracování vícerozměrných dat</t>
  </si>
  <si>
    <t>FEKT, FSI</t>
  </si>
  <si>
    <t>UTKO, ÚM</t>
  </si>
  <si>
    <t>Mach Václav, Ing.</t>
  </si>
  <si>
    <t>FAST-J-13-1904</t>
  </si>
  <si>
    <t>Vliv počátečního osového zakřivení tlačených štíhlých prutů na jejich únosnost</t>
  </si>
  <si>
    <t>Valeš Jan, Ing.</t>
  </si>
  <si>
    <t>FAVU/FSI-J-13-1905</t>
  </si>
  <si>
    <t>Vizualizační jádro pro použití v umělecké tvorbě a strojírenských aplikacích</t>
  </si>
  <si>
    <t>FAVU, FSI</t>
  </si>
  <si>
    <t>AS1, ÚK-o.MK</t>
  </si>
  <si>
    <t>Koutecký Tomáš, Ing.</t>
  </si>
  <si>
    <t>FCH-S-13-1912</t>
  </si>
  <si>
    <t>Vývoj nových postupů v potravinářských technologiích , jejich  kontrole  a bezpečnosti.</t>
  </si>
  <si>
    <t>ÚCHPBT</t>
  </si>
  <si>
    <t>FAST-J-13-1918</t>
  </si>
  <si>
    <t>Smyková únosnost plechobetonových desek</t>
  </si>
  <si>
    <t>Holomek Josef, Ing.</t>
  </si>
  <si>
    <t>FSI-J-13-1920</t>
  </si>
  <si>
    <t>Výzkum elektromechanických akčních členů pro kritické aplikace</t>
  </si>
  <si>
    <t>ÚVSSR-o.E</t>
  </si>
  <si>
    <t>Hrbáček Jan, Ing.</t>
  </si>
  <si>
    <t>FAST-J-13-1922</t>
  </si>
  <si>
    <t>Statistický vliv velikosti na pevnost v tahu za ohybu</t>
  </si>
  <si>
    <t>Kaděrová Jana, Ing.</t>
  </si>
  <si>
    <t>FAST-S-13-1923</t>
  </si>
  <si>
    <t>Nové satelitní technologie a jejich využití při sledování geodynamických jevů a mapování hustotních nehomogenit v zemské kůře</t>
  </si>
  <si>
    <t>GED</t>
  </si>
  <si>
    <t>FSI-J-13-1937</t>
  </si>
  <si>
    <t xml:space="preserve">Posuzování vlivů konstrukčních principů při stavbě obráběcích strojů a jejich dopadů na životní prostředí  </t>
  </si>
  <si>
    <t>ÚVSSR-o.VSt</t>
  </si>
  <si>
    <t>Tůma Jiří, Ing.</t>
  </si>
  <si>
    <t>FAST-J-13-1938</t>
  </si>
  <si>
    <t>Identifikace materiálových modelů na bázi kohezivní trhliny metodami inverzní analýzy</t>
  </si>
  <si>
    <t>FCH-S-13-1939</t>
  </si>
  <si>
    <t>Chemie, technologie a vlastnosti materiálů</t>
  </si>
  <si>
    <t>CMV, ÚCHM</t>
  </si>
  <si>
    <t>FAST-J-13-1940</t>
  </si>
  <si>
    <t>Vývoj softwaru pro tvorbu testovací sítě pro testování geopotenciálních modelů</t>
  </si>
  <si>
    <t>FAST-J-13-1948</t>
  </si>
  <si>
    <t>Vytěžení dat z dispečerských systémů</t>
  </si>
  <si>
    <t>PKO</t>
  </si>
  <si>
    <t>FAST-S-13-1949</t>
  </si>
  <si>
    <t>Možnosti testování odolnosti kameniva do betonu vůči vysokým teplotám</t>
  </si>
  <si>
    <t>Bodnárová Lenka, Ing., Ph.D.</t>
  </si>
  <si>
    <t>FSI-J-13-1951</t>
  </si>
  <si>
    <t>Vliv degradačních procesů na strukturu a vlastnosti hořčíkové slitiny AZ31</t>
  </si>
  <si>
    <t>Horynová Miroslava, Ing.</t>
  </si>
  <si>
    <t>FAST-S-13-1957</t>
  </si>
  <si>
    <t>Využití analýzy videa při dopravně-inženýrských průzkumech křižovatek</t>
  </si>
  <si>
    <t>Holcner Petr, doc. Ing., Ph.D.</t>
  </si>
  <si>
    <t>FAST-J-13-1958</t>
  </si>
  <si>
    <t>Postkritické působení štíhlých ocelových prutů</t>
  </si>
  <si>
    <t>Kalina Martin, Ing.</t>
  </si>
  <si>
    <t>FAST-J-13-1959</t>
  </si>
  <si>
    <t>Analýza vzniku a rozvoje trhlin, sledování reologických vlastností lehkých vysokopevnostních ŽB konstrukcí s novým druhem umělého kameniva</t>
  </si>
  <si>
    <t>SZK</t>
  </si>
  <si>
    <t>Kovács Pavel, Ing.</t>
  </si>
  <si>
    <t>FAST-S-13-1963</t>
  </si>
  <si>
    <t>Studium parametrů cementotřískových desek modifikovaného složení</t>
  </si>
  <si>
    <t>Melichar Tomáš, Ing., Ph.D.</t>
  </si>
  <si>
    <t>FSI-J-13-1967</t>
  </si>
  <si>
    <t>Syntéza a konsolidace objemové keramiky na bázi (Eu,Ba,Sr)TiO3</t>
  </si>
  <si>
    <t>FAST-J-13-1970</t>
  </si>
  <si>
    <t>Využití recyklovaného stavebního materiálu k ozeleňování stavebních objektů a jejich okolí</t>
  </si>
  <si>
    <t>TST</t>
  </si>
  <si>
    <t>Čech David, Ing.</t>
  </si>
  <si>
    <t>FAST-S-13-1971</t>
  </si>
  <si>
    <t>Metodika posuzování dlouhodobého chování základní a finální vrstvy vnějšího kontaktního zateplovacího systému</t>
  </si>
  <si>
    <t>Mohapl Martin, Ing., Ph.D.</t>
  </si>
  <si>
    <t>FAST-J-13-1972</t>
  </si>
  <si>
    <t>HLEDÁNÍ OPTIMÁLNÍHO TVARU SKOŘEPINOVÝCH KONSTRUKCÍ</t>
  </si>
  <si>
    <t>BZK</t>
  </si>
  <si>
    <t>Musil Jiří, Ing.</t>
  </si>
  <si>
    <t>FSI-J-13-1977</t>
  </si>
  <si>
    <t>Rozvoj numerických metod, paralelizace a optimalizace v problematice tepelných procesů s fázovými změnami</t>
  </si>
  <si>
    <t>EÚ</t>
  </si>
  <si>
    <t>FAST-J-13-1978</t>
  </si>
  <si>
    <t>Způsob stanovení mezních hodnot veličin sledovaných v rámci TBD s použitím podmínek mezních stavů.</t>
  </si>
  <si>
    <t>Adam Karel, Ing.</t>
  </si>
  <si>
    <t>FAST/FEKT-J-13-1987</t>
  </si>
  <si>
    <t>Datová fúze maticových optických snímačů</t>
  </si>
  <si>
    <t>FAST, FEKT</t>
  </si>
  <si>
    <t>GED, UAMT</t>
  </si>
  <si>
    <t>Kocmanová Petra, Ing.</t>
  </si>
  <si>
    <t>FSI-J-13-1997</t>
  </si>
  <si>
    <t>Adaptivní filtry pro zviditelnění koronálních struktur</t>
  </si>
  <si>
    <t>FEKT/FIT-J-13-2000</t>
  </si>
  <si>
    <t>Validace spustitelného kódu pro systémy průmyslové automatizace pomocí zpětného překladu</t>
  </si>
  <si>
    <t>FEKT, FIT</t>
  </si>
  <si>
    <t>UAMT, UIFS</t>
  </si>
  <si>
    <t>Ďurfina Lukáš, Ing.</t>
  </si>
  <si>
    <t>FAST-J-13-2002</t>
  </si>
  <si>
    <t>Algoritmizace návrhu tvaru půdorysně zakřivených konstrukcí podepřených oblouky</t>
  </si>
  <si>
    <t>Trenz Jan, Ing.</t>
  </si>
  <si>
    <t>FAST-J-13-2003</t>
  </si>
  <si>
    <t>Hodnocení spolehlivosti zemních hrází ohrožených porušení v důsledku přelití</t>
  </si>
  <si>
    <t>Alhasan Zakaraya, Ing.</t>
  </si>
  <si>
    <t>FAST-J-13-2004</t>
  </si>
  <si>
    <t>Kryopedologické procesy ve vztahu k erozi z tání sněhu.</t>
  </si>
  <si>
    <t>Žabenská Aneta, Ing.</t>
  </si>
  <si>
    <t>FAST-J-13-2005</t>
  </si>
  <si>
    <t>Vznik a vývoj půdní krusty u variantních agrotechnologií v kontextu vybraných hydropedologických charakteristik</t>
  </si>
  <si>
    <t>Larišová Lucie, Ing.</t>
  </si>
  <si>
    <t>FAST-J-13-2007</t>
  </si>
  <si>
    <t>Aplikace metody EIS v objektu ČOV při měření provzdušnění</t>
  </si>
  <si>
    <t>FSI-J-13-2008</t>
  </si>
  <si>
    <t>Modelování dynamiky vozidel II</t>
  </si>
  <si>
    <t>Kučera Pavel, Ing.</t>
  </si>
  <si>
    <t>FAST-J-13-2009</t>
  </si>
  <si>
    <t>Zařízení pro obrazovou dokumentaci komunikací</t>
  </si>
  <si>
    <t>FAST-S-13-2010</t>
  </si>
  <si>
    <t>Transport dnových splavenin přes přeliv pravoúhlého průřezu se širokou korunou</t>
  </si>
  <si>
    <t>FAST-J-13-2011</t>
  </si>
  <si>
    <t>Ověření vlivu tepelně izolačních okenic v dynamickém režimu na vnitřní mikroklima budov</t>
  </si>
  <si>
    <t>Vlach František, Ing.</t>
  </si>
  <si>
    <t>FSI-J-13-2013</t>
  </si>
  <si>
    <t>Studie dvoufázového proudění s aplikací.</t>
  </si>
  <si>
    <t>Bílek Martin, Ing.</t>
  </si>
  <si>
    <t>FAST-S-13-2014</t>
  </si>
  <si>
    <t>Metodika technického auditu vodárenské infrastuktury měst a obcí</t>
  </si>
  <si>
    <t>FAST-S-13-2017</t>
  </si>
  <si>
    <t xml:space="preserve">Vliv trhlin od zatížení a koroze na životnost železobetonových konstrukcí </t>
  </si>
  <si>
    <t>Vořechovská Dita, Ing., Ph.D.</t>
  </si>
  <si>
    <t>FAST-J-13-2018</t>
  </si>
  <si>
    <t>Malty modifikované příměsí pálených jílů popisované na několika úrovních křehkosti</t>
  </si>
  <si>
    <t>CHE, STM</t>
  </si>
  <si>
    <t>Navrátilová Eva, Ing.</t>
  </si>
  <si>
    <t>FSI-J-13-2019</t>
  </si>
  <si>
    <t>Aplikace výpočetních software při vývoji hydraulických strojů</t>
  </si>
  <si>
    <t>Štefan David, Ing.</t>
  </si>
  <si>
    <t>FSI-J-13-2020</t>
  </si>
  <si>
    <t>Kalibrace kritérií tvárného porušování při víceosém namáhání</t>
  </si>
  <si>
    <t>Kubík Petr, Ing.</t>
  </si>
  <si>
    <t>FAST-J-13-2022</t>
  </si>
  <si>
    <t>Prostup vlhkosti skladbou difúzně uzavřené obvodové stěny dřevostavby při správné a nesprávné realizaci parozábrany</t>
  </si>
  <si>
    <t>Uvizlová Martina, Ing.</t>
  </si>
  <si>
    <t>FSI-J-13-2026</t>
  </si>
  <si>
    <t xml:space="preserve">Vývoj podpory pro automatické generování kódu pro platformu Cerebot MX7 cK </t>
  </si>
  <si>
    <t>Lamberský Vojtěch, Ing.</t>
  </si>
  <si>
    <t>FAST-J-13-2028</t>
  </si>
  <si>
    <t>Vliv nanotechnologií na vlastnosti betonu</t>
  </si>
  <si>
    <t>Jarolím Tomáš, Ing.</t>
  </si>
  <si>
    <t>FAST-J-13-2031</t>
  </si>
  <si>
    <t>Optimalizace funkce odlehčovacích komor</t>
  </si>
  <si>
    <t>Bartoníčková Eva, Ing.</t>
  </si>
  <si>
    <t>FAST-J-13-2034</t>
  </si>
  <si>
    <t>Ověření skutečných tepelně technických vlastností reflexních izolací</t>
  </si>
  <si>
    <t>Kalánek Jiří, Ing.</t>
  </si>
  <si>
    <t>FAST-J-13-2035</t>
  </si>
  <si>
    <t>Hodnocení energetické náročnosti a vnitřního mikroklimatu energeticky pasivního domu</t>
  </si>
  <si>
    <t>Šteffek Libor, Ing.</t>
  </si>
  <si>
    <t>FAST-J-13-2036</t>
  </si>
  <si>
    <t>Problematika navrhování tlačených prutů z vrstveného konstrukčního skla</t>
  </si>
  <si>
    <t>FSI-J-13-2037</t>
  </si>
  <si>
    <t>Konstrukce a řízení manipulátoru pro biomedicínské aplikace</t>
  </si>
  <si>
    <t>FSI-J-13-2041</t>
  </si>
  <si>
    <t>Vývoj tahové zkoušky na Hopkinsonově zařízení (SHPB)</t>
  </si>
  <si>
    <t>ÚST-o.TT</t>
  </si>
  <si>
    <t>FSI-J-13-2042</t>
  </si>
  <si>
    <t>Výzkum konstrukčních parametrů ovlivňujících proudění z automobilových vyústek</t>
  </si>
  <si>
    <t>FAST-S-13-2043</t>
  </si>
  <si>
    <t>Povrchová úprava architektonických betonů s fotoaktivním TiO2</t>
  </si>
  <si>
    <t>Sedlmajer Martin, Ing., Ph.D.</t>
  </si>
  <si>
    <t>FAST-J-13-2044</t>
  </si>
  <si>
    <t>Možnosti snižování oxidu uhličitého v cementářském  průmyslu za  použití druhotných surovin</t>
  </si>
  <si>
    <t>FAST-J-13-2045</t>
  </si>
  <si>
    <t>Numerická podpora pro modifikovanou zkoušku excentrickým tahem: aplikace pro cementové kompozity</t>
  </si>
  <si>
    <t>Holušová Táňa, Ing.</t>
  </si>
  <si>
    <t>FSI-J-13-2046</t>
  </si>
  <si>
    <t>Zobecnění postupů lomové mechaniky na problematiku porušování vícevrstvých inženýrských konstrukcí</t>
  </si>
  <si>
    <t>Máša Bohuslav, Ing.</t>
  </si>
  <si>
    <t>FSI-J-13-2047</t>
  </si>
  <si>
    <t>Analýza leteckých komponent namáhaných tlakem a lokalizace poškození v kompozitních materiálech pomocí akustické emise</t>
  </si>
  <si>
    <t>Cejpek Jakub, Ing.</t>
  </si>
  <si>
    <t>FAST-J-13-2048</t>
  </si>
  <si>
    <t>Odtoková reakce malého povodí na přívalovou srážku</t>
  </si>
  <si>
    <t>FSI-J-13-2050</t>
  </si>
  <si>
    <t xml:space="preserve">Dynamický podobnostní model meziplanetární sondy </t>
  </si>
  <si>
    <t>Pejchar Jan, Ing.</t>
  </si>
  <si>
    <t>FAST-J-13-2051</t>
  </si>
  <si>
    <t>Stanovení únosnosti zemních kotev kombinací statistických metod a matematického modelování</t>
  </si>
  <si>
    <t>Chalmovský Juraj, Ing.</t>
  </si>
  <si>
    <t>FP-S-13-2052</t>
  </si>
  <si>
    <t>Mikroekonomické a makroekonomické principy a jejich působení na chování firem.</t>
  </si>
  <si>
    <t>ÚE</t>
  </si>
  <si>
    <t>Rejnuš Oldřich, prof. Ing., CSc.</t>
  </si>
  <si>
    <t>FP-S-13-2053</t>
  </si>
  <si>
    <t>Determinanty rozvoje managementu a marketingu v kontextu transformující se Evropské unie</t>
  </si>
  <si>
    <t>Rašticová Martina, doc. PhDr., Ph.D.</t>
  </si>
  <si>
    <t>FCH-S-13-2054</t>
  </si>
  <si>
    <t>Vliv podmínek přípravy na strukturu, vlastnosti a funkce heterogenních polymerních materiálů</t>
  </si>
  <si>
    <t>ÚCHM</t>
  </si>
  <si>
    <t>FCH/FEKT-J-13-2055</t>
  </si>
  <si>
    <t>Pulsní elektrické výboje v kapalinách a jejich charakterizace</t>
  </si>
  <si>
    <t>FCH, FEKT</t>
  </si>
  <si>
    <t>CVVOZE, UVEE, ÚFSCH</t>
  </si>
  <si>
    <t>Hlochová Lenka, Ing.</t>
  </si>
  <si>
    <t>FAST-S-13-2056</t>
  </si>
  <si>
    <t xml:space="preserve">Posuzování průsakových poměrů pod základy hydrotechnických staveb při uvažování spolupůsobení hydraulických a geomechanických podmínek  </t>
  </si>
  <si>
    <t>FAST-J-13-2058</t>
  </si>
  <si>
    <t>Možnosti výroby beta sádry z odpadních surovin</t>
  </si>
  <si>
    <t>Hájková Iveta, Ing.</t>
  </si>
  <si>
    <t>FAST-J-13-2059</t>
  </si>
  <si>
    <t>Analýza únosnosti tenkostěnných kovových nosníků podepřených plošnými prvky nebo lokálními příčnými vazbami se zřetelem na stabilitní problémy</t>
  </si>
  <si>
    <t>Balázs Ivan, Ing.</t>
  </si>
  <si>
    <t>FAST-J-13-2060</t>
  </si>
  <si>
    <t>Stanovení úhlu roznosu zatížení zděných konstrukcí předepnutých rovnoběžně s ložnou spárou s následnou kalibrací numerického modelu</t>
  </si>
  <si>
    <t>Ducháč Petr, Ing.</t>
  </si>
  <si>
    <t>FAST-J-13-2061</t>
  </si>
  <si>
    <t>Vývoj nedestruktivní metody pro detekci inhibitorů koroze v železobetonových konstrukcích</t>
  </si>
  <si>
    <t>FAST-J-13-2062</t>
  </si>
  <si>
    <t>Statické řešení vodovodního potrubí prováděného pomocí reliningu</t>
  </si>
  <si>
    <t>Ekr Jan, Ing.</t>
  </si>
  <si>
    <t>FP-S-13-2064</t>
  </si>
  <si>
    <t>Výzkum interních a externích faktorů ovlivňujících hodnotu podniku</t>
  </si>
  <si>
    <t>ÚF</t>
  </si>
  <si>
    <t>Režňáková Mária, prof. Ing., CSc.</t>
  </si>
  <si>
    <t>FSI-S-13-2066</t>
  </si>
  <si>
    <t>Výzkum v oblasti metalurgie a technologie výroby odlitků pro energetiku, petrochemii a dopravu</t>
  </si>
  <si>
    <t>FAST-J-13-2067</t>
  </si>
  <si>
    <t>Numerická analýza půdorysně zakřivené konstrukce zavěšené na oblouku</t>
  </si>
  <si>
    <t>Hochman Dominik, Ing.</t>
  </si>
  <si>
    <t>FAST-S-13-2069</t>
  </si>
  <si>
    <t>Dolování geo-prostorových dat z disponibilních standardních datových zdrojů prostřednictvím GIS</t>
  </si>
  <si>
    <t>Bartoněk Dalibor, doc. Ing., CSc.</t>
  </si>
  <si>
    <t>FAST-J-13-2072</t>
  </si>
  <si>
    <t>Využití vyhodnocení akustické emise (AE) snímané při lomových zkouškách pro výzkum procesů porušování v kvazikřehkých materiálech</t>
  </si>
  <si>
    <t>FAST-J-13-2073</t>
  </si>
  <si>
    <t>Analýza kvality služeb poskytovaných firmami pro facility management</t>
  </si>
  <si>
    <t>Hanáková Zdenka, Ing.</t>
  </si>
  <si>
    <t>ÚSI-J-13-2076</t>
  </si>
  <si>
    <t>Konstrukce zařízení pro vyhodnocení doby pozorování objektu řidičem</t>
  </si>
  <si>
    <t>FAST-S-13-2077</t>
  </si>
  <si>
    <t>DEFINICE NOSNÝCH VSTUPNÍCH PARAMETRŮ SOFTWAROVÉ OPTIMALIZACE STYČNÍKŮ STAVEBNÍCH KONSTRUKCÍ</t>
  </si>
  <si>
    <t>Barnat Jan, Ing., Ph.D.</t>
  </si>
  <si>
    <t>FAST-J-13-2078</t>
  </si>
  <si>
    <t>Vliv funkce tahového změkčení v modelu „dvojí-K“ při vyhodnocení lomových experimentů na tělesech z prostého a vláknového betonu</t>
  </si>
  <si>
    <t>Havlíková Ivana, Ing.</t>
  </si>
  <si>
    <t>FCH/FSI-J-13-2081</t>
  </si>
  <si>
    <t xml:space="preserve">Aplikace moderních statistických metod pro hodnocení kontaminace životního prostředí </t>
  </si>
  <si>
    <t>FCH, FSI</t>
  </si>
  <si>
    <t>ÚCHTOŽP, ÚM</t>
  </si>
  <si>
    <t>Olejníčková Zuzana, Ing.</t>
  </si>
  <si>
    <t>FAST-S-13-2085</t>
  </si>
  <si>
    <t xml:space="preserve">Rozvoj metody matematického modelování pro tepelně technické analýzy detailů využívající kompozity z recyklovaných polymerů s predikcí jejich dlouhodobého mechanického chování </t>
  </si>
  <si>
    <t>FCH-S-13-2087</t>
  </si>
  <si>
    <t>Zatížení ekosystémů prioritními polutanty a možnosti jejich eliminace</t>
  </si>
  <si>
    <t>ÚCHTOŽP</t>
  </si>
  <si>
    <t>FAST-S-13-2088</t>
  </si>
  <si>
    <t>Modelování dynamických tepelných projevů nízkoenergetických staveb s uplatněním slunečního záření</t>
  </si>
  <si>
    <t>MAT</t>
  </si>
  <si>
    <t>FSI-J-13-2090</t>
  </si>
  <si>
    <t>Detekce prachových částic ve spalinách kotle na biomasu</t>
  </si>
  <si>
    <t>Zárybnická Michaela, Ing.</t>
  </si>
  <si>
    <t>FSI-J-13-2091</t>
  </si>
  <si>
    <t>Modelování přetváření nehomogenních materiálů během procesu vyprazdňování korečků</t>
  </si>
  <si>
    <t>ÚADI-o.TaSS</t>
  </si>
  <si>
    <t>Jonák Martin, Ing.</t>
  </si>
  <si>
    <t>FAST-S-13-2093</t>
  </si>
  <si>
    <t>Sledování vybraných parametrů odpadní vody pro CFD modelování</t>
  </si>
  <si>
    <t>FA-J-13-2094</t>
  </si>
  <si>
    <t>České architektonické myšlení mezi světovými válkami jako zdroj orientace pro dnešní situaci</t>
  </si>
  <si>
    <t>UT</t>
  </si>
  <si>
    <t>Obrtlík Jan, Ing. arch.</t>
  </si>
  <si>
    <t>FAST-J-13-2095</t>
  </si>
  <si>
    <t>Možnosti testování nových receptur pórobetonu bez nutnosti autoklávování</t>
  </si>
  <si>
    <t>Venhodová Ester, Ing.</t>
  </si>
  <si>
    <t>FSI-J-13-2096</t>
  </si>
  <si>
    <t>Studium tribologických aspektů kontaktu kola a kolejnice s ohledem na nedostatečnou distribuci maziva.</t>
  </si>
  <si>
    <t>Košťál David, Ing.</t>
  </si>
  <si>
    <t>FAST-J-13-2098</t>
  </si>
  <si>
    <t>Výzkum možností parametrického řešení proudění vzduchu a přenosu tepla v TZB metodou CFD</t>
  </si>
  <si>
    <t>TZB</t>
  </si>
  <si>
    <t>FAST-J-13-2099</t>
  </si>
  <si>
    <t>Vývoj měřící sestavy pro monitoring parametrů tepelných čerpadel</t>
  </si>
  <si>
    <t>Koňařík Marcel, Ing.</t>
  </si>
  <si>
    <t>FAST-S-13-2100</t>
  </si>
  <si>
    <t>Sledování vzniku trhlin v tuhnoucích cementových kompozitech pomocí akustické emise pro verifikaci výstupů numerických modelů</t>
  </si>
  <si>
    <t>FYZ, STM</t>
  </si>
  <si>
    <t>Pazdera Luboš, prof. Ing., CSc.</t>
  </si>
  <si>
    <t>FSI-J-13-2102</t>
  </si>
  <si>
    <t>Externí reprezentace artefaktu v průběhu konceptuální tvorby</t>
  </si>
  <si>
    <t>Machálek Róbert, Ing.</t>
  </si>
  <si>
    <t>FAST-J-13-2103</t>
  </si>
  <si>
    <t>Vliv hluku z provozu rozvodů vodovodu a kanalizace na vnitřní akustické mikroklima</t>
  </si>
  <si>
    <t>Komínková Kateřina, Ing.</t>
  </si>
  <si>
    <t>FAST-S-13-2104</t>
  </si>
  <si>
    <t>Výzkum účinnosti solidifikace/stabilizace průmyslového odpadního kalu s využitím druhotných surovin</t>
  </si>
  <si>
    <t>Vacenovská Božena, Ing., Ph.D.</t>
  </si>
  <si>
    <t>FAST-J-13-2105</t>
  </si>
  <si>
    <t>Trapézové plechy vystavené lokálnímu zatížení</t>
  </si>
  <si>
    <t>Jurdová Kateřina, Ing.</t>
  </si>
  <si>
    <t>FAST-J-13-2107</t>
  </si>
  <si>
    <t>Případová studie hodnocení rizik investičního projektu s využitím programu Oracle Crystal Ball</t>
  </si>
  <si>
    <t>Peštuková Michaela, Ing.</t>
  </si>
  <si>
    <t>FAST-J-13-2108</t>
  </si>
  <si>
    <t>Teorie rozhodování a její aplikace v GIS</t>
  </si>
  <si>
    <t>Dermeková Stanislava, Ing. et Ing.</t>
  </si>
  <si>
    <t>FAST/ÚSI-J-13-2109</t>
  </si>
  <si>
    <t>Mezní stavy při ekonomickém hodnocení staveb</t>
  </si>
  <si>
    <t>EKR, ÚSI</t>
  </si>
  <si>
    <t>Kuhrová Kristýna, Ing.</t>
  </si>
  <si>
    <t>FAST-J-13-2110</t>
  </si>
  <si>
    <t>STANOVENÍ SMYKOVÝCH PARAMTERŮ FRP VÝZTUŽÍ A JEJICH VLIVU NA SMYKOVOU ÚNOSNOST BETONOVÝCH PRVKŮ</t>
  </si>
  <si>
    <t>FAST-J-13-2111</t>
  </si>
  <si>
    <t>STRENGTHENING OF STRUCTURES SUBJECTED TO SEISMIC LOAD_x000D_
_x000D_
STRENGTHENING OF STRUCTURES SUBJECTED TO SEISMIC LOAD</t>
  </si>
  <si>
    <t>Mansour Mohamad, Ing.</t>
  </si>
  <si>
    <t>FAST-S-13-2112</t>
  </si>
  <si>
    <t xml:space="preserve">Analýza teplotně vlhkostních procesů v konstrukcích světlovodů včetně následné optimalizace </t>
  </si>
  <si>
    <t>Vajkay František, Ing., Ph.D.</t>
  </si>
  <si>
    <t>FSI-J-13-2113</t>
  </si>
  <si>
    <t>Vývoj zařízení, elektroniky a softwaru pro pokročilé techniky mikroskopie atomárních sil</t>
  </si>
  <si>
    <t>ÚFI OFPLP</t>
  </si>
  <si>
    <t>Šulc Dalibor, Ing.</t>
  </si>
  <si>
    <t>FAST-S-13-2116</t>
  </si>
  <si>
    <t>Stanovení vlivu tuhosti roznášecích prvků na rozdělení namáhání v horizontálně předpjatém stěnovém pásu</t>
  </si>
  <si>
    <t>Strnad Jiří, Ing., Ph.D.</t>
  </si>
  <si>
    <t>FSI-J-13-2117</t>
  </si>
  <si>
    <t>Aplikace moderních fyzikálních přístupů v diagnostice strojních uzlů</t>
  </si>
  <si>
    <t>Nohál Libor, Ing.</t>
  </si>
  <si>
    <t>FAST-J-13-2118</t>
  </si>
  <si>
    <t>VÝVOJ VÝPOČTOVÉHO NÁSTROJE PRO MODELOVÁNÍ ENERGETICKÉ BILANCE BUDOV</t>
  </si>
  <si>
    <t>Ambrožová Iva, Ing.</t>
  </si>
  <si>
    <t>FSI-J-13-2121</t>
  </si>
  <si>
    <t>Kvantitativní fraktografie smykových únavových trhlin v ARMCO železe a titanu</t>
  </si>
  <si>
    <t>FAST-J-13-2122</t>
  </si>
  <si>
    <t>Experimentální ověření vlivu intenzity tlakového namáhání plošných stavebních konstrukcí na hodnotu plošné průvzdušnosti</t>
  </si>
  <si>
    <t>Horáčková Michaela, Ing.</t>
  </si>
  <si>
    <t>FA/FIT-J-13-2124</t>
  </si>
  <si>
    <t>Intermediální databáze a aplikace s webovým rozhraním s interaktivním přístupem uživatele a ověření aplikace audiovizuálního vnímání ve vzdělání architektů</t>
  </si>
  <si>
    <t>FA, FIT</t>
  </si>
  <si>
    <t>UIFS, UN3</t>
  </si>
  <si>
    <t>Bureš David, Ing. arch.</t>
  </si>
  <si>
    <t>FAST-J-13-2126</t>
  </si>
  <si>
    <t>Studium vlastností cementových kompozitních materiálů s PP vlákny s úpravou povrchu nízkoteplotním plasmatem</t>
  </si>
  <si>
    <t>Macháňová Petra, Ing.</t>
  </si>
  <si>
    <t>FAST-J-13-2128</t>
  </si>
  <si>
    <t>Mechanické vlastnosti FRP výztuže při zvýšených teplotách</t>
  </si>
  <si>
    <t>Kučerová Anna, Ing.</t>
  </si>
  <si>
    <t>FSI-J-13-2129</t>
  </si>
  <si>
    <t>VYUŽITÍ ROZŠÍŘENÉ VIRTUÁLNÍ REALITY – AUGMENTED REALITY V STROJÍRENSKÝCH APLIKACÍCH</t>
  </si>
  <si>
    <t>UPGM, ÚVSSR-o.VSt</t>
  </si>
  <si>
    <t>FAST-J-13-2131</t>
  </si>
  <si>
    <t>Skutečné chování a odolnost spřaženého dřevobetonového nosníku vyztuženého extrení FRP výztuží</t>
  </si>
  <si>
    <t>Vlček Ondřej, Ing.</t>
  </si>
  <si>
    <t>FAST-J-13-2134</t>
  </si>
  <si>
    <t>Případová studie hodnocení efektivnosti veřejného projektu zateplení budovy ve vztahu mezi náklady a úsporou energií a typem zateplení</t>
  </si>
  <si>
    <t>Bártů Dominik, Ing.</t>
  </si>
  <si>
    <t>FSI-J-13-2135</t>
  </si>
  <si>
    <t>Analýza měrných řezných sil pro nové obráběné materiály</t>
  </si>
  <si>
    <t>ÚST - OTO</t>
  </si>
  <si>
    <t>Fiala Zdeněk, Ing.</t>
  </si>
  <si>
    <t>FSI-J-13-2136</t>
  </si>
  <si>
    <t>Inteligentní real-time plánování trajektorií robotů a manipulátorů</t>
  </si>
  <si>
    <t>Knispel Lukáš, Ing.</t>
  </si>
  <si>
    <t>FSI-S-13-2138</t>
  </si>
  <si>
    <t xml:space="preserve">Výzkum pokročilých technologií obrábění pro konkurenceschopné strojírenství_x000D_
</t>
  </si>
  <si>
    <t>FSI-J-13-2139</t>
  </si>
  <si>
    <t>Výzkum pokročilých metod pozorování biologických vzorků na koherencí řízeném holografickém mikroskopu</t>
  </si>
  <si>
    <t>Henzlová Michala, Ing.</t>
  </si>
  <si>
    <t>FAST-J-13-2140</t>
  </si>
  <si>
    <t>ZJIŠTĚNÍ VÝVOJE PEVNOSTI LEHKÉHO BETONU V ČASE</t>
  </si>
  <si>
    <t>Kadlec Jaroslav, Ing.</t>
  </si>
  <si>
    <t>FSI-J-13-2141</t>
  </si>
  <si>
    <t>Biokeramické porézní materiály na bázi ZTA s bioaktivními vrstvami</t>
  </si>
  <si>
    <t>FAST-J-13-2143</t>
  </si>
  <si>
    <t>Aplikace multikriteriálního hodnocení pro pozemkové úpravy</t>
  </si>
  <si>
    <t>Vymětalová Kateřina, Ing.</t>
  </si>
  <si>
    <t>ÚSI-J-13-2144</t>
  </si>
  <si>
    <t>Rozvoj poznatků v oblasti bezpečnosti silničního provozu</t>
  </si>
  <si>
    <t>Zemánek Lukáš, Ing. et Ing.</t>
  </si>
  <si>
    <t>FSI-J-13-2147</t>
  </si>
  <si>
    <t>Řešení specifických energeticky náročných procesních linek a jejich výrobních zařízení</t>
  </si>
  <si>
    <t>Pačíska Tomáš, Ing.</t>
  </si>
  <si>
    <t>FP-S-13-2148</t>
  </si>
  <si>
    <t xml:space="preserve">Využití ICT a matematických metod při řízení podniku </t>
  </si>
  <si>
    <t>ÚI</t>
  </si>
  <si>
    <t>Půža Bedřich, doc. RNDr., CSc.</t>
  </si>
  <si>
    <t>FAST-S-13-2149</t>
  </si>
  <si>
    <t>Progresivní testování kvality a životnosti nanomateriálů na bázi siliko-aerogelů využívaných ve stavebnictví</t>
  </si>
  <si>
    <t>Matysík Michal, Ing., Ph.D.</t>
  </si>
  <si>
    <t>FAST-J-13-2158</t>
  </si>
  <si>
    <t>Modelování a simulace energeticky aktivního domu v podmínkách ČR</t>
  </si>
  <si>
    <t>IGA 2013 v tis. Kč</t>
  </si>
  <si>
    <t>mezifakultní projekt - prof. Hobst</t>
  </si>
  <si>
    <t>Přiděleno z rozpočtu + zůstatek z mezifakultních projektů</t>
  </si>
  <si>
    <t>Celkem mezifakultní projekty (bez prof. Hobsta)</t>
  </si>
  <si>
    <t xml:space="preserve">Přiděleno z rozpočtu </t>
  </si>
  <si>
    <t>Mezifakultní projekt - prof. Hobst</t>
  </si>
  <si>
    <t>Celkem bez projektu prof. Hobsta</t>
  </si>
  <si>
    <t>IGA - specifický výzkum 2013</t>
  </si>
  <si>
    <t>Čerpání IGA 2013</t>
  </si>
  <si>
    <t>Čerpání IGA 2013 včetně mezifakultních</t>
  </si>
  <si>
    <t>Provoz IGA 2013 včetně mezifakultních</t>
  </si>
  <si>
    <t xml:space="preserve"> </t>
  </si>
  <si>
    <t>mezifakultní 2013</t>
  </si>
  <si>
    <t xml:space="preserve">mezifakultní </t>
  </si>
  <si>
    <t>Vojnar Tomáš, prof. Ing., Ph.D.</t>
  </si>
  <si>
    <t>Verifikace a optimalizace počítačových systémů</t>
  </si>
  <si>
    <t>registrační č.</t>
  </si>
  <si>
    <t>doba řešení [roky]</t>
  </si>
  <si>
    <t>mezifakultní</t>
  </si>
  <si>
    <t>správci</t>
  </si>
  <si>
    <t>spolunavrhovatelé</t>
  </si>
  <si>
    <t>školitelé</t>
  </si>
  <si>
    <t>hodnotící panel</t>
  </si>
  <si>
    <t>projekt, ident. č.</t>
  </si>
  <si>
    <t>rok</t>
  </si>
  <si>
    <t>hodnocení VUT výsledků</t>
  </si>
  <si>
    <t>VMN</t>
  </si>
  <si>
    <t>služby</t>
  </si>
  <si>
    <t>cestovné</t>
  </si>
  <si>
    <t>mzdové N</t>
  </si>
  <si>
    <t>režie</t>
  </si>
  <si>
    <t>standardní</t>
  </si>
  <si>
    <t>0/0</t>
  </si>
  <si>
    <t>1/1</t>
  </si>
  <si>
    <t>Válek Jaroslav, Ing.</t>
  </si>
  <si>
    <t>Vliv trhlin od zatížení a koroze na životnost železobetonových konstrukcí</t>
  </si>
  <si>
    <t>Novosad Petr, Ing.</t>
  </si>
  <si>
    <t>Posuzování průsakových poměrů pod základy hydrotechnických staveb při uvažování spolupůsobení hydraulických a geomechanických podmínek</t>
  </si>
  <si>
    <t>Záděra Antonín, doc. Ing., Ph.D.</t>
  </si>
  <si>
    <t xml:space="preserve">Výzkum pokročilých technologií obrábění pro konkurenceschopné strojírenství
</t>
  </si>
  <si>
    <t>Využití ICT a matematických metod při řízení podniku</t>
  </si>
  <si>
    <t>způsobilé náklady celkem za projekt</t>
  </si>
  <si>
    <t>podíl os. nákladů na studenty</t>
  </si>
  <si>
    <t>osobní náklady studentů-stipendia</t>
  </si>
  <si>
    <t>Celkem projekty vč. projektu prof. Hobsta</t>
  </si>
  <si>
    <t xml:space="preserve">Víceleté standardní projekty specifického výzkumu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</si>
</sst>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3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b/>
      <sz val="18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DF"/>
        <bgColor indexed="64"/>
      </patternFill>
    </fill>
    <fill>
      <patternFill patternType="solid">
        <fgColor rgb="FFFFFFF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0" fillId="0" borderId="1" xfId="0" applyNumberFormat="1" applyFill="1" applyBorder="1"/>
    <xf numFmtId="0" fontId="2" fillId="2" borderId="1" xfId="0" applyFont="1" applyFill="1" applyBorder="1" applyAlignment="1">
      <alignment wrapText="1"/>
    </xf>
    <xf numFmtId="0" fontId="0" fillId="0" borderId="0" xfId="0" applyBorder="1"/>
    <xf numFmtId="0" fontId="4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6" fillId="2" borderId="1" xfId="0" applyFont="1" applyFill="1" applyBorder="1"/>
    <xf numFmtId="0" fontId="1" fillId="4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2" fillId="0" borderId="0" xfId="0" applyNumberFormat="1" applyFont="1"/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0" fillId="0" borderId="4" xfId="0" applyBorder="1"/>
    <xf numFmtId="0" fontId="0" fillId="0" borderId="0" xfId="0" applyFill="1" applyBorder="1"/>
    <xf numFmtId="0" fontId="2" fillId="0" borderId="0" xfId="0" applyFont="1" applyBorder="1"/>
    <xf numFmtId="4" fontId="0" fillId="0" borderId="1" xfId="0" applyNumberFormat="1" applyBorder="1" applyAlignment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2" fillId="2" borderId="5" xfId="0" applyFont="1" applyFill="1" applyBorder="1" applyAlignment="1">
      <alignment vertical="top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vertical="top" wrapText="1"/>
    </xf>
    <xf numFmtId="0" fontId="7" fillId="0" borderId="0" xfId="0" applyFont="1" applyBorder="1"/>
    <xf numFmtId="0" fontId="5" fillId="0" borderId="0" xfId="0" applyFont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3" fillId="0" borderId="0" xfId="0" applyFont="1" applyBorder="1"/>
    <xf numFmtId="0" fontId="2" fillId="2" borderId="9" xfId="0" applyFont="1" applyFill="1" applyBorder="1" applyAlignment="1">
      <alignment vertical="top"/>
    </xf>
    <xf numFmtId="0" fontId="2" fillId="2" borderId="8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" fillId="0" borderId="10" xfId="0" applyFont="1" applyFill="1" applyBorder="1"/>
    <xf numFmtId="0" fontId="2" fillId="0" borderId="4" xfId="0" applyFont="1" applyBorder="1"/>
    <xf numFmtId="0" fontId="0" fillId="0" borderId="0" xfId="0" applyFill="1"/>
    <xf numFmtId="0" fontId="9" fillId="0" borderId="0" xfId="0" applyFont="1" applyFill="1" applyBorder="1"/>
    <xf numFmtId="0" fontId="0" fillId="0" borderId="1" xfId="0" applyFill="1" applyBorder="1"/>
    <xf numFmtId="4" fontId="0" fillId="0" borderId="1" xfId="0" applyNumberFormat="1" applyFill="1" applyBorder="1" applyAlignment="1">
      <alignment vertical="top"/>
    </xf>
    <xf numFmtId="0" fontId="1" fillId="5" borderId="0" xfId="0" applyFont="1" applyFill="1"/>
    <xf numFmtId="4" fontId="0" fillId="5" borderId="0" xfId="0" applyNumberFormat="1" applyFill="1"/>
    <xf numFmtId="4" fontId="2" fillId="6" borderId="1" xfId="0" applyNumberFormat="1" applyFont="1" applyFill="1" applyBorder="1" applyAlignment="1">
      <alignment vertical="top"/>
    </xf>
    <xf numFmtId="4" fontId="6" fillId="6" borderId="1" xfId="0" applyNumberFormat="1" applyFont="1" applyFill="1" applyBorder="1"/>
    <xf numFmtId="4" fontId="2" fillId="6" borderId="5" xfId="0" applyNumberFormat="1" applyFont="1" applyFill="1" applyBorder="1"/>
    <xf numFmtId="4" fontId="2" fillId="6" borderId="1" xfId="0" applyNumberFormat="1" applyFont="1" applyFill="1" applyBorder="1"/>
    <xf numFmtId="4" fontId="2" fillId="5" borderId="0" xfId="0" applyNumberFormat="1" applyFont="1" applyFill="1" applyBorder="1"/>
    <xf numFmtId="4" fontId="6" fillId="6" borderId="5" xfId="0" applyNumberFormat="1" applyFont="1" applyFill="1" applyBorder="1"/>
    <xf numFmtId="4" fontId="2" fillId="6" borderId="11" xfId="0" applyNumberFormat="1" applyFont="1" applyFill="1" applyBorder="1"/>
    <xf numFmtId="4" fontId="2" fillId="6" borderId="6" xfId="0" applyNumberFormat="1" applyFont="1" applyFill="1" applyBorder="1" applyAlignment="1"/>
    <xf numFmtId="164" fontId="6" fillId="6" borderId="1" xfId="0" applyNumberFormat="1" applyFont="1" applyFill="1" applyBorder="1"/>
    <xf numFmtId="4" fontId="1" fillId="5" borderId="0" xfId="0" applyNumberFormat="1" applyFont="1" applyFill="1"/>
    <xf numFmtId="0" fontId="11" fillId="0" borderId="0" xfId="2" applyFont="1" applyAlignment="1">
      <alignment horizontal="center"/>
    </xf>
    <xf numFmtId="0" fontId="2" fillId="0" borderId="12" xfId="2" applyFont="1" applyBorder="1"/>
    <xf numFmtId="0" fontId="2" fillId="0" borderId="13" xfId="2" applyFont="1" applyBorder="1" applyAlignment="1">
      <alignment horizontal="center"/>
    </xf>
    <xf numFmtId="0" fontId="8" fillId="0" borderId="14" xfId="0" applyFont="1" applyBorder="1"/>
    <xf numFmtId="0" fontId="1" fillId="0" borderId="15" xfId="2" applyBorder="1"/>
    <xf numFmtId="3" fontId="1" fillId="0" borderId="16" xfId="2" applyNumberFormat="1" applyBorder="1"/>
    <xf numFmtId="0" fontId="0" fillId="0" borderId="17" xfId="0" applyBorder="1"/>
    <xf numFmtId="0" fontId="1" fillId="0" borderId="18" xfId="2" applyBorder="1"/>
    <xf numFmtId="3" fontId="1" fillId="0" borderId="1" xfId="2" applyNumberFormat="1" applyBorder="1"/>
    <xf numFmtId="0" fontId="0" fillId="0" borderId="19" xfId="0" applyBorder="1"/>
    <xf numFmtId="0" fontId="1" fillId="0" borderId="20" xfId="2" applyBorder="1"/>
    <xf numFmtId="3" fontId="1" fillId="0" borderId="4" xfId="2" applyNumberFormat="1" applyBorder="1"/>
    <xf numFmtId="3" fontId="0" fillId="0" borderId="21" xfId="0" applyNumberFormat="1" applyBorder="1"/>
    <xf numFmtId="0" fontId="1" fillId="0" borderId="22" xfId="2" applyBorder="1"/>
    <xf numFmtId="3" fontId="1" fillId="0" borderId="23" xfId="2" applyNumberFormat="1" applyBorder="1"/>
    <xf numFmtId="3" fontId="0" fillId="0" borderId="24" xfId="0" applyNumberFormat="1" applyBorder="1"/>
    <xf numFmtId="0" fontId="2" fillId="0" borderId="25" xfId="2" applyFont="1" applyBorder="1"/>
    <xf numFmtId="3" fontId="2" fillId="0" borderId="26" xfId="2" applyNumberFormat="1" applyFont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2" fillId="0" borderId="1" xfId="0" applyFont="1" applyBorder="1"/>
    <xf numFmtId="0" fontId="1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4" fillId="7" borderId="1" xfId="0" applyFont="1" applyFill="1" applyBorder="1"/>
    <xf numFmtId="4" fontId="14" fillId="7" borderId="1" xfId="0" applyNumberFormat="1" applyFont="1" applyFill="1" applyBorder="1" applyAlignment="1">
      <alignment horizontal="right"/>
    </xf>
    <xf numFmtId="4" fontId="1" fillId="7" borderId="1" xfId="1" applyNumberFormat="1" applyFont="1" applyFill="1" applyBorder="1"/>
    <xf numFmtId="4" fontId="14" fillId="7" borderId="1" xfId="0" applyNumberFormat="1" applyFont="1" applyFill="1" applyBorder="1"/>
    <xf numFmtId="0" fontId="1" fillId="7" borderId="1" xfId="0" applyFont="1" applyFill="1" applyBorder="1"/>
    <xf numFmtId="4" fontId="7" fillId="7" borderId="1" xfId="0" applyNumberFormat="1" applyFont="1" applyFill="1" applyBorder="1"/>
    <xf numFmtId="4" fontId="7" fillId="7" borderId="1" xfId="1" applyNumberFormat="1" applyFont="1" applyFill="1" applyBorder="1"/>
    <xf numFmtId="0" fontId="15" fillId="0" borderId="1" xfId="0" applyFont="1" applyBorder="1"/>
    <xf numFmtId="4" fontId="15" fillId="0" borderId="1" xfId="0" applyNumberFormat="1" applyFont="1" applyBorder="1"/>
    <xf numFmtId="0" fontId="13" fillId="0" borderId="1" xfId="0" applyFont="1" applyBorder="1"/>
    <xf numFmtId="0" fontId="15" fillId="0" borderId="1" xfId="0" applyFont="1" applyFill="1" applyBorder="1"/>
    <xf numFmtId="4" fontId="1" fillId="0" borderId="0" xfId="0" applyNumberFormat="1" applyFont="1"/>
    <xf numFmtId="0" fontId="16" fillId="0" borderId="27" xfId="0" applyFont="1" applyBorder="1"/>
    <xf numFmtId="0" fontId="17" fillId="0" borderId="0" xfId="0" applyFont="1" applyAlignment="1">
      <alignment wrapText="1"/>
    </xf>
    <xf numFmtId="4" fontId="17" fillId="0" borderId="0" xfId="0" applyNumberFormat="1" applyFont="1" applyAlignment="1">
      <alignment wrapText="1"/>
    </xf>
    <xf numFmtId="14" fontId="0" fillId="0" borderId="0" xfId="0" applyNumberFormat="1"/>
    <xf numFmtId="0" fontId="1" fillId="0" borderId="0" xfId="0" applyFont="1" applyFill="1"/>
    <xf numFmtId="3" fontId="0" fillId="0" borderId="0" xfId="0" applyNumberFormat="1" applyFill="1" applyAlignment="1">
      <alignment vertical="top"/>
    </xf>
    <xf numFmtId="3" fontId="0" fillId="0" borderId="0" xfId="0" applyNumberFormat="1" applyAlignment="1">
      <alignment vertical="top"/>
    </xf>
    <xf numFmtId="0" fontId="1" fillId="0" borderId="0" xfId="0" applyFont="1" applyFill="1" applyBorder="1"/>
    <xf numFmtId="0" fontId="1" fillId="0" borderId="1" xfId="0" applyFont="1" applyFill="1" applyBorder="1"/>
    <xf numFmtId="4" fontId="0" fillId="0" borderId="1" xfId="0" applyNumberFormat="1" applyFill="1" applyBorder="1" applyAlignment="1"/>
    <xf numFmtId="4" fontId="0" fillId="5" borderId="0" xfId="0" applyNumberFormat="1" applyFill="1" applyAlignment="1">
      <alignment vertical="top"/>
    </xf>
    <xf numFmtId="0" fontId="2" fillId="9" borderId="5" xfId="0" applyFont="1" applyFill="1" applyBorder="1" applyAlignment="1">
      <alignment vertical="top"/>
    </xf>
    <xf numFmtId="4" fontId="2" fillId="9" borderId="11" xfId="0" applyNumberFormat="1" applyFont="1" applyFill="1" applyBorder="1"/>
    <xf numFmtId="4" fontId="2" fillId="6" borderId="1" xfId="0" applyNumberFormat="1" applyFont="1" applyFill="1" applyBorder="1" applyAlignment="1"/>
    <xf numFmtId="0" fontId="2" fillId="9" borderId="1" xfId="0" applyFont="1" applyFill="1" applyBorder="1"/>
    <xf numFmtId="4" fontId="0" fillId="0" borderId="0" xfId="0" applyNumberFormat="1" applyFill="1"/>
    <xf numFmtId="0" fontId="2" fillId="0" borderId="0" xfId="2" applyFont="1" applyFill="1" applyBorder="1" applyAlignment="1">
      <alignment horizontal="center"/>
    </xf>
    <xf numFmtId="0" fontId="1" fillId="0" borderId="19" xfId="0" applyFont="1" applyBorder="1"/>
    <xf numFmtId="3" fontId="0" fillId="0" borderId="0" xfId="0" applyNumberFormat="1" applyBorder="1"/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18" fillId="0" borderId="1" xfId="0" applyFont="1" applyBorder="1"/>
    <xf numFmtId="1" fontId="19" fillId="10" borderId="1" xfId="0" applyNumberFormat="1" applyFont="1" applyFill="1" applyBorder="1"/>
    <xf numFmtId="0" fontId="19" fillId="10" borderId="1" xfId="0" applyFont="1" applyFill="1" applyBorder="1"/>
    <xf numFmtId="1" fontId="19" fillId="11" borderId="1" xfId="0" applyNumberFormat="1" applyFont="1" applyFill="1" applyBorder="1"/>
    <xf numFmtId="0" fontId="19" fillId="11" borderId="1" xfId="0" applyFont="1" applyFill="1" applyBorder="1"/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4" fontId="2" fillId="9" borderId="1" xfId="0" applyNumberFormat="1" applyFont="1" applyFill="1" applyBorder="1" applyAlignment="1">
      <alignment vertical="top"/>
    </xf>
    <xf numFmtId="4" fontId="21" fillId="6" borderId="1" xfId="0" applyNumberFormat="1" applyFont="1" applyFill="1" applyBorder="1" applyAlignment="1">
      <alignment vertical="top"/>
    </xf>
    <xf numFmtId="4" fontId="22" fillId="6" borderId="1" xfId="0" applyNumberFormat="1" applyFont="1" applyFill="1" applyBorder="1"/>
    <xf numFmtId="4" fontId="21" fillId="6" borderId="5" xfId="0" applyNumberFormat="1" applyFont="1" applyFill="1" applyBorder="1"/>
    <xf numFmtId="4" fontId="22" fillId="6" borderId="5" xfId="0" applyNumberFormat="1" applyFont="1" applyFill="1" applyBorder="1"/>
    <xf numFmtId="4" fontId="21" fillId="6" borderId="6" xfId="0" applyNumberFormat="1" applyFont="1" applyFill="1" applyBorder="1" applyAlignment="1"/>
    <xf numFmtId="14" fontId="0" fillId="0" borderId="1" xfId="0" applyNumberFormat="1" applyFill="1" applyBorder="1"/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/>
    <xf numFmtId="49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/>
    <xf numFmtId="1" fontId="19" fillId="0" borderId="1" xfId="0" applyNumberFormat="1" applyFont="1" applyFill="1" applyBorder="1"/>
    <xf numFmtId="49" fontId="19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 wrapText="1"/>
    </xf>
    <xf numFmtId="14" fontId="0" fillId="0" borderId="1" xfId="0" applyNumberFormat="1" applyBorder="1"/>
    <xf numFmtId="0" fontId="8" fillId="8" borderId="0" xfId="0" applyFont="1" applyFill="1" applyAlignment="1">
      <alignment horizontal="center"/>
    </xf>
    <xf numFmtId="0" fontId="10" fillId="0" borderId="0" xfId="2" applyFont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" fontId="15" fillId="0" borderId="6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4" fillId="7" borderId="1" xfId="0" applyFont="1" applyFill="1" applyBorder="1" applyAlignment="1">
      <alignment horizontal="left"/>
    </xf>
    <xf numFmtId="4" fontId="14" fillId="7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7" borderId="6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4" fontId="14" fillId="7" borderId="6" xfId="0" applyNumberFormat="1" applyFont="1" applyFill="1" applyBorder="1" applyAlignment="1">
      <alignment horizontal="center"/>
    </xf>
    <xf numFmtId="4" fontId="14" fillId="7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4" fontId="7" fillId="7" borderId="1" xfId="0" applyNumberFormat="1" applyFont="1" applyFill="1" applyBorder="1" applyAlignment="1">
      <alignment horizontal="center"/>
    </xf>
    <xf numFmtId="4" fontId="1" fillId="7" borderId="1" xfId="1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left"/>
    </xf>
    <xf numFmtId="49" fontId="19" fillId="0" borderId="5" xfId="0" applyNumberFormat="1" applyFont="1" applyFill="1" applyBorder="1" applyAlignment="1">
      <alignment horizontal="left"/>
    </xf>
    <xf numFmtId="1" fontId="19" fillId="0" borderId="4" xfId="0" applyNumberFormat="1" applyFont="1" applyFill="1" applyBorder="1" applyAlignment="1">
      <alignment horizontal="right"/>
    </xf>
    <xf numFmtId="1" fontId="19" fillId="0" borderId="5" xfId="0" applyNumberFormat="1" applyFont="1" applyFill="1" applyBorder="1" applyAlignment="1">
      <alignment horizontal="right"/>
    </xf>
    <xf numFmtId="49" fontId="19" fillId="0" borderId="4" xfId="0" applyNumberFormat="1" applyFont="1" applyFill="1" applyBorder="1" applyAlignment="1">
      <alignment horizontal="left" wrapText="1"/>
    </xf>
    <xf numFmtId="49" fontId="19" fillId="0" borderId="5" xfId="0" applyNumberFormat="1" applyFont="1" applyFill="1" applyBorder="1" applyAlignment="1">
      <alignment horizontal="left" wrapText="1"/>
    </xf>
    <xf numFmtId="0" fontId="20" fillId="0" borderId="0" xfId="0" applyFont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2"/>
  <sheetViews>
    <sheetView topLeftCell="F1" workbookViewId="0">
      <selection activeCell="T210" sqref="T210"/>
    </sheetView>
  </sheetViews>
  <sheetFormatPr defaultRowHeight="12.75"/>
  <cols>
    <col min="1" max="1" width="20" bestFit="1" customWidth="1"/>
    <col min="5" max="5" width="12" bestFit="1" customWidth="1"/>
    <col min="15" max="17" width="9.85546875" style="13" bestFit="1" customWidth="1"/>
    <col min="18" max="18" width="11.42578125" style="13" bestFit="1" customWidth="1"/>
    <col min="19" max="20" width="9.85546875" style="13" bestFit="1" customWidth="1"/>
    <col min="21" max="21" width="9.140625" style="13" bestFit="1" customWidth="1"/>
    <col min="22" max="22" width="12.7109375" style="13" bestFit="1" customWidth="1"/>
  </cols>
  <sheetData>
    <row r="1" spans="1:22" ht="15">
      <c r="N1" s="159" t="s">
        <v>209</v>
      </c>
      <c r="O1" s="159"/>
      <c r="P1" s="159"/>
      <c r="Q1" s="159"/>
      <c r="R1" s="159"/>
      <c r="S1" s="159"/>
      <c r="T1" s="159"/>
      <c r="U1" s="159"/>
      <c r="V1" s="159"/>
    </row>
    <row r="2" spans="1:22" ht="36">
      <c r="A2" s="113" t="s">
        <v>210</v>
      </c>
      <c r="B2" s="113" t="s">
        <v>211</v>
      </c>
      <c r="C2" s="113" t="s">
        <v>212</v>
      </c>
      <c r="D2" s="113" t="s">
        <v>213</v>
      </c>
      <c r="E2" s="113" t="s">
        <v>214</v>
      </c>
      <c r="F2" s="113" t="s">
        <v>0</v>
      </c>
      <c r="G2" s="113" t="s">
        <v>3</v>
      </c>
      <c r="H2" s="113" t="s">
        <v>215</v>
      </c>
      <c r="I2" s="113" t="s">
        <v>216</v>
      </c>
      <c r="J2" s="113" t="s">
        <v>2</v>
      </c>
      <c r="K2" s="113" t="s">
        <v>217</v>
      </c>
      <c r="L2" s="113" t="s">
        <v>218</v>
      </c>
      <c r="M2" s="113" t="s">
        <v>219</v>
      </c>
      <c r="N2" s="113" t="s">
        <v>220</v>
      </c>
      <c r="O2" s="114" t="s">
        <v>221</v>
      </c>
      <c r="P2" s="114" t="s">
        <v>222</v>
      </c>
      <c r="Q2" s="114" t="s">
        <v>223</v>
      </c>
      <c r="R2" s="114" t="s">
        <v>224</v>
      </c>
      <c r="S2" s="114" t="s">
        <v>225</v>
      </c>
      <c r="T2" s="114" t="s">
        <v>226</v>
      </c>
      <c r="U2" s="114" t="s">
        <v>227</v>
      </c>
      <c r="V2" s="114" t="s">
        <v>228</v>
      </c>
    </row>
    <row r="3" spans="1:22">
      <c r="A3" t="s">
        <v>229</v>
      </c>
      <c r="B3">
        <v>22052</v>
      </c>
      <c r="C3">
        <v>921</v>
      </c>
      <c r="D3" t="s">
        <v>230</v>
      </c>
      <c r="E3" s="115">
        <v>40530</v>
      </c>
      <c r="F3" t="s">
        <v>51</v>
      </c>
      <c r="G3" t="s">
        <v>60</v>
      </c>
      <c r="H3" t="s">
        <v>20</v>
      </c>
      <c r="I3" t="s">
        <v>231</v>
      </c>
      <c r="J3" t="s">
        <v>30</v>
      </c>
      <c r="K3" t="s">
        <v>232</v>
      </c>
      <c r="L3">
        <v>9</v>
      </c>
      <c r="M3">
        <v>5</v>
      </c>
      <c r="N3">
        <v>2013</v>
      </c>
      <c r="O3">
        <v>10000</v>
      </c>
      <c r="P3">
        <v>114622</v>
      </c>
      <c r="Q3">
        <v>120000</v>
      </c>
      <c r="R3">
        <v>466941</v>
      </c>
      <c r="S3">
        <v>144000</v>
      </c>
      <c r="T3">
        <v>95437</v>
      </c>
      <c r="U3">
        <v>60.14</v>
      </c>
      <c r="V3">
        <v>951000</v>
      </c>
    </row>
    <row r="4" spans="1:22">
      <c r="A4" t="s">
        <v>229</v>
      </c>
      <c r="B4">
        <v>22054</v>
      </c>
      <c r="C4">
        <v>962</v>
      </c>
      <c r="D4" t="s">
        <v>233</v>
      </c>
      <c r="E4" s="115">
        <v>40554</v>
      </c>
      <c r="F4" t="s">
        <v>51</v>
      </c>
      <c r="G4" t="s">
        <v>61</v>
      </c>
      <c r="H4" t="s">
        <v>20</v>
      </c>
      <c r="I4" t="s">
        <v>234</v>
      </c>
      <c r="J4" t="s">
        <v>29</v>
      </c>
      <c r="K4" t="s">
        <v>232</v>
      </c>
      <c r="L4">
        <v>12</v>
      </c>
      <c r="M4">
        <v>6</v>
      </c>
      <c r="N4">
        <v>2013</v>
      </c>
      <c r="O4">
        <v>240000</v>
      </c>
      <c r="P4">
        <v>8596</v>
      </c>
      <c r="Q4">
        <v>95000</v>
      </c>
      <c r="R4">
        <v>809904</v>
      </c>
      <c r="S4">
        <v>300000</v>
      </c>
      <c r="T4">
        <v>196000</v>
      </c>
      <c r="U4">
        <v>60.48</v>
      </c>
      <c r="V4">
        <v>1649500</v>
      </c>
    </row>
    <row r="5" spans="1:22">
      <c r="A5" t="s">
        <v>229</v>
      </c>
      <c r="B5">
        <v>22160</v>
      </c>
      <c r="C5">
        <v>992</v>
      </c>
      <c r="D5" t="s">
        <v>235</v>
      </c>
      <c r="E5" s="115">
        <v>40560</v>
      </c>
      <c r="F5" t="s">
        <v>51</v>
      </c>
      <c r="G5" t="s">
        <v>122</v>
      </c>
      <c r="H5" t="s">
        <v>8</v>
      </c>
      <c r="I5" t="s">
        <v>236</v>
      </c>
      <c r="J5" t="s">
        <v>10</v>
      </c>
      <c r="K5" t="s">
        <v>232</v>
      </c>
      <c r="L5">
        <v>17</v>
      </c>
      <c r="M5">
        <v>8</v>
      </c>
      <c r="N5">
        <v>2013</v>
      </c>
      <c r="O5">
        <v>150000</v>
      </c>
      <c r="P5">
        <v>17814</v>
      </c>
      <c r="Q5">
        <v>350000</v>
      </c>
      <c r="R5">
        <v>561270</v>
      </c>
      <c r="S5">
        <v>288000</v>
      </c>
      <c r="T5">
        <v>192000</v>
      </c>
      <c r="U5">
        <v>60</v>
      </c>
      <c r="V5">
        <v>1559084</v>
      </c>
    </row>
    <row r="6" spans="1:22">
      <c r="A6" t="s">
        <v>229</v>
      </c>
      <c r="B6">
        <v>22064</v>
      </c>
      <c r="C6">
        <v>1012</v>
      </c>
      <c r="D6" t="s">
        <v>237</v>
      </c>
      <c r="E6" s="115">
        <v>40563</v>
      </c>
      <c r="F6" t="s">
        <v>51</v>
      </c>
      <c r="G6" t="s">
        <v>24</v>
      </c>
      <c r="H6" t="s">
        <v>20</v>
      </c>
      <c r="I6" t="s">
        <v>238</v>
      </c>
      <c r="J6" t="s">
        <v>23</v>
      </c>
      <c r="K6" t="s">
        <v>232</v>
      </c>
      <c r="L6">
        <v>22</v>
      </c>
      <c r="M6">
        <v>12</v>
      </c>
      <c r="N6">
        <v>2013</v>
      </c>
      <c r="O6">
        <v>61787</v>
      </c>
      <c r="P6">
        <v>0</v>
      </c>
      <c r="Q6">
        <v>120000</v>
      </c>
      <c r="R6">
        <v>561213</v>
      </c>
      <c r="S6">
        <v>240000</v>
      </c>
      <c r="T6">
        <v>160000</v>
      </c>
      <c r="U6">
        <v>60</v>
      </c>
      <c r="V6">
        <v>1143000</v>
      </c>
    </row>
    <row r="7" spans="1:22">
      <c r="A7" t="s">
        <v>229</v>
      </c>
      <c r="B7">
        <v>22046</v>
      </c>
      <c r="C7">
        <v>1022</v>
      </c>
      <c r="D7" t="s">
        <v>239</v>
      </c>
      <c r="E7" s="115">
        <v>40566</v>
      </c>
      <c r="F7" t="s">
        <v>51</v>
      </c>
      <c r="G7" t="s">
        <v>62</v>
      </c>
      <c r="H7" t="s">
        <v>20</v>
      </c>
      <c r="I7" t="s">
        <v>240</v>
      </c>
      <c r="J7" t="s">
        <v>241</v>
      </c>
      <c r="K7" t="s">
        <v>232</v>
      </c>
      <c r="L7">
        <v>85</v>
      </c>
      <c r="M7">
        <v>50</v>
      </c>
      <c r="N7">
        <v>2013</v>
      </c>
      <c r="O7">
        <v>210990</v>
      </c>
      <c r="P7">
        <v>0</v>
      </c>
      <c r="Q7">
        <v>189431</v>
      </c>
      <c r="R7">
        <v>868579</v>
      </c>
      <c r="S7">
        <v>300000</v>
      </c>
      <c r="T7">
        <v>200000</v>
      </c>
      <c r="U7">
        <v>60</v>
      </c>
      <c r="V7">
        <v>1769000</v>
      </c>
    </row>
    <row r="8" spans="1:22">
      <c r="A8" t="s">
        <v>229</v>
      </c>
      <c r="B8">
        <v>22050</v>
      </c>
      <c r="C8">
        <v>1033</v>
      </c>
      <c r="D8" t="s">
        <v>242</v>
      </c>
      <c r="E8" s="115">
        <v>40569</v>
      </c>
      <c r="F8" t="s">
        <v>51</v>
      </c>
      <c r="G8" t="s">
        <v>63</v>
      </c>
      <c r="H8" t="s">
        <v>20</v>
      </c>
      <c r="I8" t="s">
        <v>243</v>
      </c>
      <c r="J8" t="s">
        <v>25</v>
      </c>
      <c r="K8" t="s">
        <v>232</v>
      </c>
      <c r="L8">
        <v>42</v>
      </c>
      <c r="M8">
        <v>24</v>
      </c>
      <c r="N8">
        <v>2013</v>
      </c>
      <c r="O8">
        <v>109027</v>
      </c>
      <c r="P8">
        <v>6000</v>
      </c>
      <c r="Q8">
        <v>70000</v>
      </c>
      <c r="R8">
        <v>737973</v>
      </c>
      <c r="S8">
        <v>348000</v>
      </c>
      <c r="T8">
        <v>232000</v>
      </c>
      <c r="U8">
        <v>60</v>
      </c>
      <c r="V8">
        <v>1503000</v>
      </c>
    </row>
    <row r="9" spans="1:22">
      <c r="A9" t="s">
        <v>229</v>
      </c>
      <c r="B9">
        <v>22161</v>
      </c>
      <c r="C9">
        <v>1062</v>
      </c>
      <c r="D9" t="s">
        <v>244</v>
      </c>
      <c r="E9" s="115">
        <v>40574</v>
      </c>
      <c r="F9" t="s">
        <v>51</v>
      </c>
      <c r="G9" t="s">
        <v>81</v>
      </c>
      <c r="H9" t="s">
        <v>8</v>
      </c>
      <c r="I9" t="s">
        <v>245</v>
      </c>
      <c r="J9" t="s">
        <v>12</v>
      </c>
      <c r="K9" t="s">
        <v>232</v>
      </c>
      <c r="L9">
        <v>29</v>
      </c>
      <c r="M9">
        <v>15</v>
      </c>
      <c r="N9">
        <v>2013</v>
      </c>
      <c r="O9">
        <v>167000</v>
      </c>
      <c r="P9">
        <v>0</v>
      </c>
      <c r="Q9">
        <v>44774</v>
      </c>
      <c r="R9">
        <v>389520</v>
      </c>
      <c r="S9">
        <v>289000</v>
      </c>
      <c r="T9">
        <v>192000</v>
      </c>
      <c r="U9">
        <v>60.08</v>
      </c>
      <c r="V9">
        <v>1082294</v>
      </c>
    </row>
    <row r="10" spans="1:22">
      <c r="A10" t="s">
        <v>229</v>
      </c>
      <c r="B10">
        <v>22193</v>
      </c>
      <c r="C10">
        <v>1083</v>
      </c>
      <c r="D10" t="s">
        <v>246</v>
      </c>
      <c r="E10" s="115">
        <v>40581</v>
      </c>
      <c r="F10" t="s">
        <v>51</v>
      </c>
      <c r="G10" t="s">
        <v>111</v>
      </c>
      <c r="H10" t="s">
        <v>4</v>
      </c>
      <c r="I10" t="s">
        <v>247</v>
      </c>
      <c r="J10" t="s">
        <v>105</v>
      </c>
      <c r="K10" t="s">
        <v>232</v>
      </c>
      <c r="L10">
        <v>2</v>
      </c>
      <c r="M10">
        <v>1</v>
      </c>
      <c r="N10">
        <v>2013</v>
      </c>
      <c r="O10">
        <v>0</v>
      </c>
      <c r="P10">
        <v>4080</v>
      </c>
      <c r="Q10">
        <v>14920</v>
      </c>
      <c r="R10">
        <v>31000</v>
      </c>
      <c r="S10">
        <v>30000</v>
      </c>
      <c r="T10">
        <v>20000</v>
      </c>
      <c r="U10">
        <v>60</v>
      </c>
      <c r="V10">
        <v>100000</v>
      </c>
    </row>
    <row r="11" spans="1:22">
      <c r="A11" t="s">
        <v>229</v>
      </c>
      <c r="B11">
        <v>22162</v>
      </c>
      <c r="C11">
        <v>1103</v>
      </c>
      <c r="D11" t="s">
        <v>248</v>
      </c>
      <c r="E11" s="115">
        <v>40582</v>
      </c>
      <c r="F11" t="s">
        <v>51</v>
      </c>
      <c r="G11" t="s">
        <v>123</v>
      </c>
      <c r="H11" t="s">
        <v>8</v>
      </c>
      <c r="I11" t="s">
        <v>249</v>
      </c>
      <c r="J11" t="s">
        <v>11</v>
      </c>
      <c r="K11" t="s">
        <v>232</v>
      </c>
      <c r="L11">
        <v>10</v>
      </c>
      <c r="M11">
        <v>5</v>
      </c>
      <c r="N11">
        <v>2013</v>
      </c>
      <c r="O11">
        <v>77889</v>
      </c>
      <c r="P11">
        <v>40000</v>
      </c>
      <c r="Q11">
        <v>120000</v>
      </c>
      <c r="R11">
        <v>392562</v>
      </c>
      <c r="S11">
        <v>276000</v>
      </c>
      <c r="T11">
        <v>183483</v>
      </c>
      <c r="U11">
        <v>60.06</v>
      </c>
      <c r="V11">
        <v>1089934</v>
      </c>
    </row>
    <row r="12" spans="1:22">
      <c r="A12" t="s">
        <v>229</v>
      </c>
      <c r="B12">
        <v>22163</v>
      </c>
      <c r="C12">
        <v>1113</v>
      </c>
      <c r="D12" t="s">
        <v>250</v>
      </c>
      <c r="E12" s="115">
        <v>40599</v>
      </c>
      <c r="F12" t="s">
        <v>51</v>
      </c>
      <c r="G12" t="s">
        <v>124</v>
      </c>
      <c r="H12" t="s">
        <v>8</v>
      </c>
      <c r="I12" t="s">
        <v>251</v>
      </c>
      <c r="J12" t="s">
        <v>17</v>
      </c>
      <c r="K12" t="s">
        <v>232</v>
      </c>
      <c r="L12">
        <v>20</v>
      </c>
      <c r="M12">
        <v>12</v>
      </c>
      <c r="N12">
        <v>2013</v>
      </c>
      <c r="O12">
        <v>9062</v>
      </c>
      <c r="P12">
        <v>8500</v>
      </c>
      <c r="Q12">
        <v>45000</v>
      </c>
      <c r="R12">
        <v>195505</v>
      </c>
      <c r="S12">
        <v>171000</v>
      </c>
      <c r="T12">
        <v>114000</v>
      </c>
      <c r="U12">
        <v>60</v>
      </c>
      <c r="V12">
        <v>543067</v>
      </c>
    </row>
    <row r="13" spans="1:22">
      <c r="A13" t="s">
        <v>229</v>
      </c>
      <c r="B13">
        <v>22208</v>
      </c>
      <c r="C13">
        <v>1124</v>
      </c>
      <c r="D13" t="s">
        <v>252</v>
      </c>
      <c r="E13" s="115">
        <v>40585</v>
      </c>
      <c r="F13" t="s">
        <v>51</v>
      </c>
      <c r="G13" t="s">
        <v>112</v>
      </c>
      <c r="H13" t="s">
        <v>4</v>
      </c>
      <c r="I13" t="s">
        <v>253</v>
      </c>
      <c r="J13" t="s">
        <v>106</v>
      </c>
      <c r="K13" t="s">
        <v>232</v>
      </c>
      <c r="L13">
        <v>4</v>
      </c>
      <c r="M13">
        <v>2</v>
      </c>
      <c r="N13">
        <v>2013</v>
      </c>
      <c r="O13">
        <v>35000</v>
      </c>
      <c r="P13">
        <v>10000</v>
      </c>
      <c r="Q13">
        <v>46000</v>
      </c>
      <c r="R13">
        <v>46000</v>
      </c>
      <c r="S13">
        <v>8000</v>
      </c>
      <c r="T13">
        <v>4000</v>
      </c>
      <c r="U13">
        <v>66.66</v>
      </c>
      <c r="V13">
        <v>149000</v>
      </c>
    </row>
    <row r="14" spans="1:22">
      <c r="A14" t="s">
        <v>229</v>
      </c>
      <c r="B14">
        <v>22060</v>
      </c>
      <c r="C14">
        <v>1153</v>
      </c>
      <c r="D14" t="s">
        <v>254</v>
      </c>
      <c r="E14" s="115">
        <v>40588</v>
      </c>
      <c r="F14" t="s">
        <v>51</v>
      </c>
      <c r="G14" t="s">
        <v>64</v>
      </c>
      <c r="H14" t="s">
        <v>20</v>
      </c>
      <c r="I14" t="s">
        <v>255</v>
      </c>
      <c r="J14" t="s">
        <v>22</v>
      </c>
      <c r="K14" t="s">
        <v>232</v>
      </c>
      <c r="L14">
        <v>12</v>
      </c>
      <c r="M14">
        <v>6</v>
      </c>
      <c r="N14">
        <v>2013</v>
      </c>
      <c r="O14">
        <v>25708</v>
      </c>
      <c r="P14">
        <v>16000</v>
      </c>
      <c r="Q14">
        <v>56000</v>
      </c>
      <c r="R14">
        <v>297792</v>
      </c>
      <c r="S14">
        <v>127000</v>
      </c>
      <c r="T14">
        <v>84000</v>
      </c>
      <c r="U14">
        <v>60.18</v>
      </c>
      <c r="V14">
        <v>606500</v>
      </c>
    </row>
    <row r="15" spans="1:22">
      <c r="A15" t="s">
        <v>229</v>
      </c>
      <c r="B15">
        <v>22164</v>
      </c>
      <c r="C15">
        <v>1162</v>
      </c>
      <c r="D15" t="s">
        <v>256</v>
      </c>
      <c r="E15" s="115">
        <v>40589</v>
      </c>
      <c r="F15" t="s">
        <v>51</v>
      </c>
      <c r="G15" t="s">
        <v>82</v>
      </c>
      <c r="H15" t="s">
        <v>8</v>
      </c>
      <c r="I15" t="s">
        <v>257</v>
      </c>
      <c r="J15" t="s">
        <v>9</v>
      </c>
      <c r="K15" t="s">
        <v>232</v>
      </c>
      <c r="L15">
        <v>7</v>
      </c>
      <c r="M15">
        <v>5</v>
      </c>
      <c r="N15">
        <v>2013</v>
      </c>
      <c r="O15">
        <v>108000</v>
      </c>
      <c r="P15">
        <v>57000</v>
      </c>
      <c r="Q15">
        <v>20026</v>
      </c>
      <c r="R15">
        <v>414941</v>
      </c>
      <c r="S15">
        <v>390000</v>
      </c>
      <c r="T15">
        <v>162648</v>
      </c>
      <c r="U15">
        <v>70.56</v>
      </c>
      <c r="V15">
        <v>1152615</v>
      </c>
    </row>
    <row r="16" spans="1:22">
      <c r="A16" t="s">
        <v>229</v>
      </c>
      <c r="B16">
        <v>22165</v>
      </c>
      <c r="C16">
        <v>1187</v>
      </c>
      <c r="D16" t="s">
        <v>258</v>
      </c>
      <c r="E16" s="115">
        <v>40591</v>
      </c>
      <c r="F16" t="s">
        <v>51</v>
      </c>
      <c r="G16" t="s">
        <v>83</v>
      </c>
      <c r="H16" t="s">
        <v>8</v>
      </c>
      <c r="I16" t="s">
        <v>259</v>
      </c>
      <c r="J16" t="s">
        <v>13</v>
      </c>
      <c r="K16" t="s">
        <v>232</v>
      </c>
      <c r="L16">
        <v>10</v>
      </c>
      <c r="M16">
        <v>7</v>
      </c>
      <c r="N16">
        <v>2013</v>
      </c>
      <c r="O16">
        <v>162000</v>
      </c>
      <c r="P16">
        <v>0</v>
      </c>
      <c r="Q16">
        <v>0</v>
      </c>
      <c r="R16">
        <v>288780</v>
      </c>
      <c r="S16">
        <v>227684</v>
      </c>
      <c r="T16">
        <v>135000</v>
      </c>
      <c r="U16">
        <v>62.77</v>
      </c>
      <c r="V16">
        <v>813464</v>
      </c>
    </row>
    <row r="17" spans="1:22">
      <c r="A17" t="s">
        <v>229</v>
      </c>
      <c r="B17">
        <v>22166</v>
      </c>
      <c r="C17">
        <v>1190</v>
      </c>
      <c r="D17" t="s">
        <v>260</v>
      </c>
      <c r="E17" s="115">
        <v>40592</v>
      </c>
      <c r="F17" t="s">
        <v>51</v>
      </c>
      <c r="G17" t="s">
        <v>84</v>
      </c>
      <c r="H17" t="s">
        <v>8</v>
      </c>
      <c r="I17" t="s">
        <v>261</v>
      </c>
      <c r="J17" t="s">
        <v>85</v>
      </c>
      <c r="K17" t="s">
        <v>232</v>
      </c>
      <c r="L17">
        <v>15</v>
      </c>
      <c r="M17">
        <v>9</v>
      </c>
      <c r="N17">
        <v>2013</v>
      </c>
      <c r="O17">
        <v>120000</v>
      </c>
      <c r="P17">
        <v>40000</v>
      </c>
      <c r="Q17">
        <v>107300</v>
      </c>
      <c r="R17">
        <v>259200</v>
      </c>
      <c r="S17">
        <v>175500</v>
      </c>
      <c r="T17">
        <v>18000</v>
      </c>
      <c r="U17">
        <v>90.69</v>
      </c>
      <c r="V17">
        <v>720000</v>
      </c>
    </row>
    <row r="18" spans="1:22">
      <c r="A18" t="s">
        <v>229</v>
      </c>
      <c r="B18">
        <v>22167</v>
      </c>
      <c r="C18">
        <v>1210</v>
      </c>
      <c r="D18" t="s">
        <v>262</v>
      </c>
      <c r="E18" s="115">
        <v>40593</v>
      </c>
      <c r="F18" t="s">
        <v>51</v>
      </c>
      <c r="G18" t="s">
        <v>86</v>
      </c>
      <c r="H18" t="s">
        <v>8</v>
      </c>
      <c r="I18" t="s">
        <v>259</v>
      </c>
      <c r="J18" t="s">
        <v>15</v>
      </c>
      <c r="K18" t="s">
        <v>232</v>
      </c>
      <c r="L18">
        <v>7</v>
      </c>
      <c r="M18">
        <v>5</v>
      </c>
      <c r="N18">
        <v>2013</v>
      </c>
      <c r="O18">
        <v>162804</v>
      </c>
      <c r="P18">
        <v>0</v>
      </c>
      <c r="Q18">
        <v>28000</v>
      </c>
      <c r="R18">
        <v>180839</v>
      </c>
      <c r="S18">
        <v>128000</v>
      </c>
      <c r="T18">
        <v>2688</v>
      </c>
      <c r="U18">
        <v>97.94</v>
      </c>
      <c r="V18">
        <v>502331</v>
      </c>
    </row>
    <row r="19" spans="1:22">
      <c r="A19" t="s">
        <v>229</v>
      </c>
      <c r="B19">
        <v>22168</v>
      </c>
      <c r="C19">
        <v>1214</v>
      </c>
      <c r="D19" t="s">
        <v>263</v>
      </c>
      <c r="E19" s="115">
        <v>40594</v>
      </c>
      <c r="F19" t="s">
        <v>51</v>
      </c>
      <c r="G19" t="s">
        <v>87</v>
      </c>
      <c r="H19" t="s">
        <v>8</v>
      </c>
      <c r="I19" t="s">
        <v>264</v>
      </c>
      <c r="J19" t="s">
        <v>88</v>
      </c>
      <c r="K19" t="s">
        <v>232</v>
      </c>
      <c r="L19">
        <v>13</v>
      </c>
      <c r="M19">
        <v>8</v>
      </c>
      <c r="N19">
        <v>2013</v>
      </c>
      <c r="O19">
        <v>81660</v>
      </c>
      <c r="P19">
        <v>25000</v>
      </c>
      <c r="Q19">
        <v>10000</v>
      </c>
      <c r="R19">
        <v>204840</v>
      </c>
      <c r="S19">
        <v>148500</v>
      </c>
      <c r="T19">
        <v>99000</v>
      </c>
      <c r="U19">
        <v>60</v>
      </c>
      <c r="V19">
        <v>569000</v>
      </c>
    </row>
    <row r="20" spans="1:22">
      <c r="A20" t="s">
        <v>229</v>
      </c>
      <c r="B20">
        <v>22207</v>
      </c>
      <c r="C20">
        <v>1217</v>
      </c>
      <c r="D20" t="s">
        <v>265</v>
      </c>
      <c r="E20" s="115">
        <v>40594</v>
      </c>
      <c r="F20" t="s">
        <v>51</v>
      </c>
      <c r="G20" t="s">
        <v>113</v>
      </c>
      <c r="H20" t="s">
        <v>4</v>
      </c>
      <c r="I20" t="s">
        <v>266</v>
      </c>
      <c r="J20" t="s">
        <v>107</v>
      </c>
      <c r="K20" t="s">
        <v>232</v>
      </c>
      <c r="L20">
        <v>3</v>
      </c>
      <c r="M20">
        <v>2</v>
      </c>
      <c r="N20">
        <v>2013</v>
      </c>
      <c r="O20">
        <v>5312</v>
      </c>
      <c r="P20">
        <v>12000</v>
      </c>
      <c r="Q20">
        <v>4000</v>
      </c>
      <c r="R20">
        <v>28444</v>
      </c>
      <c r="S20">
        <v>27000</v>
      </c>
      <c r="T20">
        <v>15000</v>
      </c>
      <c r="U20">
        <v>64.28</v>
      </c>
      <c r="V20">
        <v>91756</v>
      </c>
    </row>
    <row r="21" spans="1:22" ht="127.5">
      <c r="A21" t="s">
        <v>229</v>
      </c>
      <c r="B21">
        <v>22047</v>
      </c>
      <c r="C21">
        <v>1221</v>
      </c>
      <c r="D21" t="s">
        <v>267</v>
      </c>
      <c r="E21" s="115">
        <v>40602</v>
      </c>
      <c r="F21" t="s">
        <v>51</v>
      </c>
      <c r="G21" s="1" t="s">
        <v>65</v>
      </c>
      <c r="H21" t="s">
        <v>20</v>
      </c>
      <c r="I21" t="s">
        <v>268</v>
      </c>
      <c r="J21" t="s">
        <v>26</v>
      </c>
      <c r="K21" t="s">
        <v>232</v>
      </c>
      <c r="L21">
        <v>42</v>
      </c>
      <c r="M21">
        <v>22</v>
      </c>
      <c r="N21">
        <v>2013</v>
      </c>
      <c r="O21">
        <v>79312</v>
      </c>
      <c r="P21">
        <v>0</v>
      </c>
      <c r="Q21">
        <v>60000</v>
      </c>
      <c r="R21">
        <v>1092966</v>
      </c>
      <c r="S21">
        <v>624631</v>
      </c>
      <c r="T21">
        <v>369091</v>
      </c>
      <c r="U21">
        <v>62.85</v>
      </c>
      <c r="V21">
        <v>2226000</v>
      </c>
    </row>
    <row r="22" spans="1:22">
      <c r="A22" t="s">
        <v>229</v>
      </c>
      <c r="B22">
        <v>22120</v>
      </c>
      <c r="C22">
        <v>1223</v>
      </c>
      <c r="D22" t="s">
        <v>269</v>
      </c>
      <c r="E22" s="115">
        <v>40595</v>
      </c>
      <c r="F22" t="s">
        <v>51</v>
      </c>
      <c r="G22" t="s">
        <v>126</v>
      </c>
      <c r="H22" t="s">
        <v>40</v>
      </c>
      <c r="I22" t="s">
        <v>270</v>
      </c>
      <c r="J22" t="s">
        <v>188</v>
      </c>
      <c r="K22" t="s">
        <v>232</v>
      </c>
      <c r="L22">
        <v>64</v>
      </c>
      <c r="M22">
        <v>33</v>
      </c>
      <c r="N22">
        <v>2013</v>
      </c>
      <c r="O22">
        <v>124763</v>
      </c>
      <c r="P22">
        <v>0</v>
      </c>
      <c r="Q22">
        <v>384000</v>
      </c>
      <c r="R22">
        <v>813967</v>
      </c>
      <c r="S22">
        <v>960000</v>
      </c>
      <c r="T22">
        <v>618332</v>
      </c>
      <c r="U22">
        <v>60.82</v>
      </c>
      <c r="V22">
        <v>2901062</v>
      </c>
    </row>
    <row r="23" spans="1:22">
      <c r="A23" t="s">
        <v>229</v>
      </c>
      <c r="B23">
        <v>22169</v>
      </c>
      <c r="C23">
        <v>1225</v>
      </c>
      <c r="D23" t="s">
        <v>271</v>
      </c>
      <c r="E23" s="115">
        <v>40595</v>
      </c>
      <c r="F23" t="s">
        <v>51</v>
      </c>
      <c r="G23" t="s">
        <v>272</v>
      </c>
      <c r="H23" t="s">
        <v>8</v>
      </c>
      <c r="I23" t="s">
        <v>261</v>
      </c>
      <c r="J23" t="s">
        <v>273</v>
      </c>
      <c r="K23" t="s">
        <v>232</v>
      </c>
      <c r="L23">
        <v>9</v>
      </c>
      <c r="M23">
        <v>6</v>
      </c>
      <c r="N23">
        <v>2013</v>
      </c>
      <c r="O23">
        <v>72200</v>
      </c>
      <c r="P23">
        <v>37000</v>
      </c>
      <c r="Q23">
        <v>85000</v>
      </c>
      <c r="R23">
        <v>172800</v>
      </c>
      <c r="S23">
        <v>96000</v>
      </c>
      <c r="T23">
        <v>17000</v>
      </c>
      <c r="U23">
        <v>84.95</v>
      </c>
      <c r="V23">
        <v>480000</v>
      </c>
    </row>
    <row r="24" spans="1:22">
      <c r="A24" t="s">
        <v>229</v>
      </c>
      <c r="B24">
        <v>22051</v>
      </c>
      <c r="C24">
        <v>1228</v>
      </c>
      <c r="D24" t="s">
        <v>274</v>
      </c>
      <c r="E24" s="115">
        <v>40595</v>
      </c>
      <c r="F24" t="s">
        <v>51</v>
      </c>
      <c r="G24" t="s">
        <v>66</v>
      </c>
      <c r="H24" t="s">
        <v>20</v>
      </c>
      <c r="I24" t="s">
        <v>275</v>
      </c>
      <c r="J24" t="s">
        <v>67</v>
      </c>
      <c r="K24" t="s">
        <v>232</v>
      </c>
      <c r="L24">
        <v>14</v>
      </c>
      <c r="M24">
        <v>9</v>
      </c>
      <c r="N24">
        <v>2013</v>
      </c>
      <c r="O24">
        <v>10000</v>
      </c>
      <c r="P24">
        <v>0</v>
      </c>
      <c r="Q24">
        <v>30000</v>
      </c>
      <c r="R24">
        <v>654503</v>
      </c>
      <c r="S24">
        <v>383098</v>
      </c>
      <c r="T24">
        <v>255399</v>
      </c>
      <c r="U24">
        <v>59.99</v>
      </c>
      <c r="V24">
        <v>1333000</v>
      </c>
    </row>
    <row r="25" spans="1:22">
      <c r="A25" t="s">
        <v>229</v>
      </c>
      <c r="B25">
        <v>22170</v>
      </c>
      <c r="C25">
        <v>1230</v>
      </c>
      <c r="D25" t="s">
        <v>276</v>
      </c>
      <c r="E25" s="115">
        <v>40595</v>
      </c>
      <c r="F25" t="s">
        <v>51</v>
      </c>
      <c r="G25" t="s">
        <v>89</v>
      </c>
      <c r="H25" t="s">
        <v>8</v>
      </c>
      <c r="I25" t="s">
        <v>261</v>
      </c>
      <c r="J25" t="s">
        <v>90</v>
      </c>
      <c r="K25" t="s">
        <v>232</v>
      </c>
      <c r="L25">
        <v>9</v>
      </c>
      <c r="M25">
        <v>6</v>
      </c>
      <c r="N25">
        <v>2013</v>
      </c>
      <c r="O25">
        <v>13000</v>
      </c>
      <c r="P25">
        <v>5000</v>
      </c>
      <c r="Q25">
        <v>5000</v>
      </c>
      <c r="R25">
        <v>115200</v>
      </c>
      <c r="S25">
        <v>165000</v>
      </c>
      <c r="T25">
        <v>16800</v>
      </c>
      <c r="U25">
        <v>90.75</v>
      </c>
      <c r="V25">
        <v>320000</v>
      </c>
    </row>
    <row r="26" spans="1:22">
      <c r="A26" t="s">
        <v>229</v>
      </c>
      <c r="B26">
        <v>22172</v>
      </c>
      <c r="C26">
        <v>1239</v>
      </c>
      <c r="D26" t="s">
        <v>277</v>
      </c>
      <c r="E26" s="115">
        <v>40595</v>
      </c>
      <c r="F26" t="s">
        <v>51</v>
      </c>
      <c r="G26" t="s">
        <v>91</v>
      </c>
      <c r="H26" t="s">
        <v>8</v>
      </c>
      <c r="I26" t="s">
        <v>264</v>
      </c>
      <c r="J26" t="s">
        <v>92</v>
      </c>
      <c r="K26" t="s">
        <v>232</v>
      </c>
      <c r="L26">
        <v>5</v>
      </c>
      <c r="M26">
        <v>3</v>
      </c>
      <c r="N26">
        <v>2013</v>
      </c>
      <c r="O26">
        <v>20000</v>
      </c>
      <c r="P26">
        <v>30000</v>
      </c>
      <c r="Q26">
        <v>0</v>
      </c>
      <c r="R26">
        <v>180000</v>
      </c>
      <c r="S26">
        <v>162000</v>
      </c>
      <c r="T26">
        <v>108000</v>
      </c>
      <c r="U26">
        <v>60</v>
      </c>
      <c r="V26">
        <v>500000</v>
      </c>
    </row>
    <row r="27" spans="1:22">
      <c r="A27" t="s">
        <v>229</v>
      </c>
      <c r="B27">
        <v>22173</v>
      </c>
      <c r="C27">
        <v>1244</v>
      </c>
      <c r="D27" t="s">
        <v>278</v>
      </c>
      <c r="E27" s="115">
        <v>40596</v>
      </c>
      <c r="F27" t="s">
        <v>51</v>
      </c>
      <c r="G27" t="s">
        <v>93</v>
      </c>
      <c r="H27" t="s">
        <v>8</v>
      </c>
      <c r="I27" t="s">
        <v>279</v>
      </c>
      <c r="J27" t="s">
        <v>94</v>
      </c>
      <c r="K27" t="s">
        <v>232</v>
      </c>
      <c r="L27">
        <v>4</v>
      </c>
      <c r="M27">
        <v>2</v>
      </c>
      <c r="N27">
        <v>2013</v>
      </c>
      <c r="O27">
        <v>26000</v>
      </c>
      <c r="P27">
        <v>20000</v>
      </c>
      <c r="Q27">
        <v>30000</v>
      </c>
      <c r="R27">
        <v>136000</v>
      </c>
      <c r="S27">
        <v>91000</v>
      </c>
      <c r="T27">
        <v>60000</v>
      </c>
      <c r="U27">
        <v>60.26</v>
      </c>
      <c r="V27">
        <v>363000</v>
      </c>
    </row>
    <row r="28" spans="1:22">
      <c r="A28" t="s">
        <v>229</v>
      </c>
      <c r="B28">
        <v>22196</v>
      </c>
      <c r="C28">
        <v>1252</v>
      </c>
      <c r="D28" t="s">
        <v>280</v>
      </c>
      <c r="E28" s="115">
        <v>40595</v>
      </c>
      <c r="F28" t="s">
        <v>51</v>
      </c>
      <c r="G28" t="s">
        <v>114</v>
      </c>
      <c r="H28" t="s">
        <v>4</v>
      </c>
      <c r="I28" t="s">
        <v>281</v>
      </c>
      <c r="J28" t="s">
        <v>109</v>
      </c>
      <c r="K28" t="s">
        <v>232</v>
      </c>
      <c r="L28">
        <v>4</v>
      </c>
      <c r="M28">
        <v>3</v>
      </c>
      <c r="N28">
        <v>2013</v>
      </c>
      <c r="O28">
        <v>15000</v>
      </c>
      <c r="P28">
        <v>0</v>
      </c>
      <c r="Q28">
        <v>47542</v>
      </c>
      <c r="R28">
        <v>68534</v>
      </c>
      <c r="S28">
        <v>60000</v>
      </c>
      <c r="T28">
        <v>30000</v>
      </c>
      <c r="U28">
        <v>66.66</v>
      </c>
      <c r="V28">
        <v>221076</v>
      </c>
    </row>
    <row r="29" spans="1:22">
      <c r="A29" t="s">
        <v>229</v>
      </c>
      <c r="B29">
        <v>22056</v>
      </c>
      <c r="C29">
        <v>1254</v>
      </c>
      <c r="D29" t="s">
        <v>282</v>
      </c>
      <c r="E29" s="115">
        <v>40602</v>
      </c>
      <c r="F29" t="s">
        <v>51</v>
      </c>
      <c r="G29" t="s">
        <v>68</v>
      </c>
      <c r="H29" t="s">
        <v>20</v>
      </c>
      <c r="I29" t="s">
        <v>283</v>
      </c>
      <c r="J29" t="s">
        <v>69</v>
      </c>
      <c r="K29" t="s">
        <v>232</v>
      </c>
      <c r="L29">
        <v>24</v>
      </c>
      <c r="M29">
        <v>14</v>
      </c>
      <c r="N29">
        <v>2013</v>
      </c>
      <c r="O29">
        <v>84006</v>
      </c>
      <c r="P29">
        <v>0</v>
      </c>
      <c r="Q29">
        <v>100000</v>
      </c>
      <c r="R29">
        <v>901000</v>
      </c>
      <c r="S29">
        <v>448994</v>
      </c>
      <c r="T29">
        <v>299000</v>
      </c>
      <c r="U29">
        <v>60.02</v>
      </c>
      <c r="V29">
        <v>1833000</v>
      </c>
    </row>
    <row r="30" spans="1:22">
      <c r="A30" t="s">
        <v>229</v>
      </c>
      <c r="B30">
        <v>22055</v>
      </c>
      <c r="C30">
        <v>1265</v>
      </c>
      <c r="D30" t="s">
        <v>284</v>
      </c>
      <c r="E30" s="115">
        <v>40596</v>
      </c>
      <c r="F30" t="s">
        <v>51</v>
      </c>
      <c r="G30" t="s">
        <v>70</v>
      </c>
      <c r="H30" t="s">
        <v>20</v>
      </c>
      <c r="I30" t="s">
        <v>283</v>
      </c>
      <c r="J30" t="s">
        <v>71</v>
      </c>
      <c r="K30" t="s">
        <v>232</v>
      </c>
      <c r="L30">
        <v>16</v>
      </c>
      <c r="M30">
        <v>9</v>
      </c>
      <c r="N30">
        <v>2013</v>
      </c>
      <c r="O30">
        <v>23000</v>
      </c>
      <c r="P30">
        <v>0</v>
      </c>
      <c r="Q30">
        <v>100000</v>
      </c>
      <c r="R30">
        <v>601000</v>
      </c>
      <c r="S30">
        <v>299997</v>
      </c>
      <c r="T30">
        <v>199003</v>
      </c>
      <c r="U30">
        <v>60.11</v>
      </c>
      <c r="V30">
        <v>1223000</v>
      </c>
    </row>
    <row r="31" spans="1:22">
      <c r="A31" t="s">
        <v>229</v>
      </c>
      <c r="B31">
        <v>22175</v>
      </c>
      <c r="C31">
        <v>1266</v>
      </c>
      <c r="D31" t="s">
        <v>285</v>
      </c>
      <c r="E31" s="115">
        <v>40596</v>
      </c>
      <c r="F31" t="s">
        <v>51</v>
      </c>
      <c r="G31" t="s">
        <v>95</v>
      </c>
      <c r="H31" t="s">
        <v>8</v>
      </c>
      <c r="I31" t="s">
        <v>286</v>
      </c>
      <c r="J31" t="s">
        <v>16</v>
      </c>
      <c r="K31" t="s">
        <v>232</v>
      </c>
      <c r="L31">
        <v>6</v>
      </c>
      <c r="M31">
        <v>4</v>
      </c>
      <c r="N31">
        <v>2013</v>
      </c>
      <c r="O31">
        <v>54610</v>
      </c>
      <c r="P31">
        <v>0</v>
      </c>
      <c r="Q31">
        <v>60000</v>
      </c>
      <c r="R31">
        <v>177530</v>
      </c>
      <c r="S31">
        <v>121000</v>
      </c>
      <c r="T31">
        <v>80000</v>
      </c>
      <c r="U31">
        <v>60.19</v>
      </c>
      <c r="V31">
        <v>493140</v>
      </c>
    </row>
    <row r="32" spans="1:22">
      <c r="A32" t="s">
        <v>229</v>
      </c>
      <c r="B32">
        <v>22176</v>
      </c>
      <c r="C32">
        <v>1288</v>
      </c>
      <c r="D32" t="s">
        <v>287</v>
      </c>
      <c r="E32" s="115">
        <v>40597</v>
      </c>
      <c r="F32" t="s">
        <v>51</v>
      </c>
      <c r="G32" t="s">
        <v>96</v>
      </c>
      <c r="H32" t="s">
        <v>8</v>
      </c>
      <c r="I32" t="s">
        <v>288</v>
      </c>
      <c r="J32" t="s">
        <v>289</v>
      </c>
      <c r="K32" t="s">
        <v>232</v>
      </c>
      <c r="L32">
        <v>14</v>
      </c>
      <c r="M32">
        <v>10</v>
      </c>
      <c r="N32">
        <v>2013</v>
      </c>
      <c r="O32">
        <v>136000</v>
      </c>
      <c r="P32">
        <v>0</v>
      </c>
      <c r="Q32">
        <v>0</v>
      </c>
      <c r="R32">
        <v>367431</v>
      </c>
      <c r="S32">
        <v>306000</v>
      </c>
      <c r="T32">
        <v>177000</v>
      </c>
      <c r="U32">
        <v>63.35</v>
      </c>
      <c r="V32">
        <v>986431</v>
      </c>
    </row>
    <row r="33" spans="1:22">
      <c r="A33" t="s">
        <v>229</v>
      </c>
      <c r="B33">
        <v>22061</v>
      </c>
      <c r="C33">
        <v>1299</v>
      </c>
      <c r="D33" t="s">
        <v>290</v>
      </c>
      <c r="E33" s="115">
        <v>40597</v>
      </c>
      <c r="F33" t="s">
        <v>51</v>
      </c>
      <c r="G33" t="s">
        <v>72</v>
      </c>
      <c r="H33" t="s">
        <v>20</v>
      </c>
      <c r="I33" t="s">
        <v>255</v>
      </c>
      <c r="J33" t="s">
        <v>28</v>
      </c>
      <c r="K33" t="s">
        <v>232</v>
      </c>
      <c r="L33">
        <v>16</v>
      </c>
      <c r="M33">
        <v>9</v>
      </c>
      <c r="N33">
        <v>2013</v>
      </c>
      <c r="O33">
        <v>31208</v>
      </c>
      <c r="P33">
        <v>0</v>
      </c>
      <c r="Q33">
        <v>50000</v>
      </c>
      <c r="R33">
        <v>297792</v>
      </c>
      <c r="S33">
        <v>139500</v>
      </c>
      <c r="T33">
        <v>88000</v>
      </c>
      <c r="U33">
        <v>61.31</v>
      </c>
      <c r="V33">
        <v>606500</v>
      </c>
    </row>
    <row r="34" spans="1:22">
      <c r="A34" t="s">
        <v>229</v>
      </c>
      <c r="B34">
        <v>22059</v>
      </c>
      <c r="C34">
        <v>1329</v>
      </c>
      <c r="D34" t="s">
        <v>291</v>
      </c>
      <c r="E34" s="115">
        <v>40598</v>
      </c>
      <c r="F34" t="s">
        <v>51</v>
      </c>
      <c r="G34" t="s">
        <v>73</v>
      </c>
      <c r="H34" t="s">
        <v>20</v>
      </c>
      <c r="I34" t="s">
        <v>292</v>
      </c>
      <c r="J34" t="s">
        <v>27</v>
      </c>
      <c r="K34" t="s">
        <v>232</v>
      </c>
      <c r="L34">
        <v>43</v>
      </c>
      <c r="M34">
        <v>20</v>
      </c>
      <c r="N34">
        <v>2013</v>
      </c>
      <c r="O34">
        <v>10000</v>
      </c>
      <c r="P34">
        <v>40004</v>
      </c>
      <c r="Q34">
        <v>70000</v>
      </c>
      <c r="R34">
        <v>1105978</v>
      </c>
      <c r="S34">
        <v>615914</v>
      </c>
      <c r="T34">
        <v>410604</v>
      </c>
      <c r="U34">
        <v>60</v>
      </c>
      <c r="V34">
        <v>2252500</v>
      </c>
    </row>
    <row r="35" spans="1:22">
      <c r="A35" t="s">
        <v>229</v>
      </c>
      <c r="B35">
        <v>22053</v>
      </c>
      <c r="C35">
        <v>1338</v>
      </c>
      <c r="D35" t="s">
        <v>293</v>
      </c>
      <c r="E35" s="115">
        <v>40598</v>
      </c>
      <c r="F35" t="s">
        <v>51</v>
      </c>
      <c r="G35" t="s">
        <v>74</v>
      </c>
      <c r="H35" t="s">
        <v>20</v>
      </c>
      <c r="I35" t="s">
        <v>234</v>
      </c>
      <c r="J35" t="s">
        <v>75</v>
      </c>
      <c r="K35" t="s">
        <v>232</v>
      </c>
      <c r="L35">
        <v>12</v>
      </c>
      <c r="M35">
        <v>7</v>
      </c>
      <c r="N35">
        <v>2013</v>
      </c>
      <c r="O35">
        <v>120595.5</v>
      </c>
      <c r="P35">
        <v>115000</v>
      </c>
      <c r="Q35">
        <v>0</v>
      </c>
      <c r="R35">
        <v>809904.5</v>
      </c>
      <c r="S35">
        <v>504000</v>
      </c>
      <c r="T35">
        <v>100000</v>
      </c>
      <c r="U35">
        <v>83.44</v>
      </c>
      <c r="V35">
        <v>1649500</v>
      </c>
    </row>
    <row r="36" spans="1:22">
      <c r="A36" t="s">
        <v>229</v>
      </c>
      <c r="B36">
        <v>22177</v>
      </c>
      <c r="C36">
        <v>1346</v>
      </c>
      <c r="D36" t="s">
        <v>294</v>
      </c>
      <c r="E36" s="115">
        <v>40602</v>
      </c>
      <c r="F36" t="s">
        <v>51</v>
      </c>
      <c r="G36" t="s">
        <v>97</v>
      </c>
      <c r="H36" t="s">
        <v>8</v>
      </c>
      <c r="I36" t="s">
        <v>295</v>
      </c>
      <c r="J36" t="s">
        <v>14</v>
      </c>
      <c r="K36" t="s">
        <v>232</v>
      </c>
      <c r="L36">
        <v>4</v>
      </c>
      <c r="M36">
        <v>2</v>
      </c>
      <c r="N36">
        <v>2013</v>
      </c>
      <c r="O36">
        <v>50000</v>
      </c>
      <c r="P36">
        <v>0</v>
      </c>
      <c r="Q36">
        <v>120240</v>
      </c>
      <c r="R36">
        <v>185760</v>
      </c>
      <c r="S36">
        <v>100000</v>
      </c>
      <c r="T36">
        <v>60000</v>
      </c>
      <c r="U36">
        <v>62.5</v>
      </c>
      <c r="V36">
        <v>516000</v>
      </c>
    </row>
    <row r="37" spans="1:22" ht="102">
      <c r="A37" t="s">
        <v>229</v>
      </c>
      <c r="B37">
        <v>22178</v>
      </c>
      <c r="C37">
        <v>1348</v>
      </c>
      <c r="D37" t="s">
        <v>296</v>
      </c>
      <c r="E37" s="115">
        <v>40598</v>
      </c>
      <c r="F37" t="s">
        <v>51</v>
      </c>
      <c r="G37" s="1" t="s">
        <v>297</v>
      </c>
      <c r="H37" t="s">
        <v>8</v>
      </c>
      <c r="I37" t="s">
        <v>279</v>
      </c>
      <c r="J37" t="s">
        <v>19</v>
      </c>
      <c r="K37" t="s">
        <v>232</v>
      </c>
      <c r="L37">
        <v>15</v>
      </c>
      <c r="M37">
        <v>10</v>
      </c>
      <c r="N37">
        <v>2013</v>
      </c>
      <c r="O37">
        <v>74000</v>
      </c>
      <c r="P37">
        <v>0</v>
      </c>
      <c r="Q37">
        <v>0</v>
      </c>
      <c r="R37">
        <v>294000</v>
      </c>
      <c r="S37">
        <v>265000</v>
      </c>
      <c r="T37">
        <v>145200</v>
      </c>
      <c r="U37">
        <v>64.599999999999994</v>
      </c>
      <c r="V37">
        <v>778200</v>
      </c>
    </row>
    <row r="38" spans="1:22">
      <c r="A38" t="s">
        <v>229</v>
      </c>
      <c r="B38">
        <v>22058</v>
      </c>
      <c r="C38">
        <v>1365</v>
      </c>
      <c r="D38" t="s">
        <v>298</v>
      </c>
      <c r="E38" s="115">
        <v>40602</v>
      </c>
      <c r="F38" t="s">
        <v>51</v>
      </c>
      <c r="G38" t="s">
        <v>76</v>
      </c>
      <c r="H38" t="s">
        <v>20</v>
      </c>
      <c r="I38" t="s">
        <v>292</v>
      </c>
      <c r="J38" t="s">
        <v>77</v>
      </c>
      <c r="K38" t="s">
        <v>232</v>
      </c>
      <c r="L38">
        <v>30</v>
      </c>
      <c r="M38">
        <v>17</v>
      </c>
      <c r="N38">
        <v>2013</v>
      </c>
      <c r="O38">
        <v>20000</v>
      </c>
      <c r="P38">
        <v>40004</v>
      </c>
      <c r="Q38">
        <v>40000</v>
      </c>
      <c r="R38">
        <v>688628</v>
      </c>
      <c r="S38">
        <v>368324</v>
      </c>
      <c r="T38">
        <v>245544</v>
      </c>
      <c r="U38">
        <v>60</v>
      </c>
      <c r="V38">
        <v>1402500</v>
      </c>
    </row>
    <row r="39" spans="1:22">
      <c r="A39" t="s">
        <v>229</v>
      </c>
      <c r="B39">
        <v>22180</v>
      </c>
      <c r="C39">
        <v>1406</v>
      </c>
      <c r="D39" t="s">
        <v>299</v>
      </c>
      <c r="E39" s="115">
        <v>40599</v>
      </c>
      <c r="F39" t="s">
        <v>51</v>
      </c>
      <c r="G39" t="s">
        <v>99</v>
      </c>
      <c r="H39" t="s">
        <v>8</v>
      </c>
      <c r="I39" t="s">
        <v>264</v>
      </c>
      <c r="J39" t="s">
        <v>100</v>
      </c>
      <c r="K39" t="s">
        <v>232</v>
      </c>
      <c r="L39">
        <v>6</v>
      </c>
      <c r="M39">
        <v>4</v>
      </c>
      <c r="N39">
        <v>2013</v>
      </c>
      <c r="O39">
        <v>20000</v>
      </c>
      <c r="P39">
        <v>30000</v>
      </c>
      <c r="Q39">
        <v>0</v>
      </c>
      <c r="R39">
        <v>180000</v>
      </c>
      <c r="S39">
        <v>162000</v>
      </c>
      <c r="T39">
        <v>108000</v>
      </c>
      <c r="U39">
        <v>60</v>
      </c>
      <c r="V39">
        <v>500000</v>
      </c>
    </row>
    <row r="40" spans="1:22">
      <c r="A40" t="s">
        <v>229</v>
      </c>
      <c r="B40">
        <v>22057</v>
      </c>
      <c r="C40">
        <v>1407</v>
      </c>
      <c r="D40" t="s">
        <v>300</v>
      </c>
      <c r="E40" s="115">
        <v>40599</v>
      </c>
      <c r="F40" t="s">
        <v>51</v>
      </c>
      <c r="G40" t="s">
        <v>78</v>
      </c>
      <c r="H40" t="s">
        <v>20</v>
      </c>
      <c r="I40" t="s">
        <v>283</v>
      </c>
      <c r="J40" t="s">
        <v>79</v>
      </c>
      <c r="K40" t="s">
        <v>232</v>
      </c>
      <c r="L40">
        <v>15</v>
      </c>
      <c r="M40">
        <v>9</v>
      </c>
      <c r="N40">
        <v>2013</v>
      </c>
      <c r="O40">
        <v>65000</v>
      </c>
      <c r="P40">
        <v>0</v>
      </c>
      <c r="Q40">
        <v>50000</v>
      </c>
      <c r="R40">
        <v>563000</v>
      </c>
      <c r="S40">
        <v>282000</v>
      </c>
      <c r="T40">
        <v>186000</v>
      </c>
      <c r="U40">
        <v>60.25</v>
      </c>
      <c r="V40">
        <v>1146000</v>
      </c>
    </row>
    <row r="41" spans="1:22">
      <c r="A41" t="s">
        <v>229</v>
      </c>
      <c r="B41">
        <v>22197</v>
      </c>
      <c r="C41">
        <v>1414</v>
      </c>
      <c r="D41" t="s">
        <v>301</v>
      </c>
      <c r="E41" s="115">
        <v>40599</v>
      </c>
      <c r="F41" t="s">
        <v>51</v>
      </c>
      <c r="G41" t="s">
        <v>115</v>
      </c>
      <c r="H41" t="s">
        <v>4</v>
      </c>
      <c r="I41" t="s">
        <v>302</v>
      </c>
      <c r="J41" t="s">
        <v>7</v>
      </c>
      <c r="K41" t="s">
        <v>232</v>
      </c>
      <c r="L41">
        <v>14</v>
      </c>
      <c r="M41">
        <v>9</v>
      </c>
      <c r="N41">
        <v>2013</v>
      </c>
      <c r="O41">
        <v>21474</v>
      </c>
      <c r="P41">
        <v>8000</v>
      </c>
      <c r="Q41">
        <v>60000</v>
      </c>
      <c r="R41">
        <v>70368</v>
      </c>
      <c r="S41">
        <v>47250</v>
      </c>
      <c r="T41">
        <v>19900</v>
      </c>
      <c r="U41">
        <v>70.36</v>
      </c>
      <c r="V41">
        <v>226992</v>
      </c>
    </row>
    <row r="42" spans="1:22">
      <c r="A42" t="s">
        <v>229</v>
      </c>
      <c r="B42">
        <v>22188</v>
      </c>
      <c r="C42">
        <v>1415</v>
      </c>
      <c r="D42" t="s">
        <v>303</v>
      </c>
      <c r="E42" s="115">
        <v>40599</v>
      </c>
      <c r="F42" t="s">
        <v>51</v>
      </c>
      <c r="G42" t="s">
        <v>116</v>
      </c>
      <c r="H42" t="s">
        <v>4</v>
      </c>
      <c r="I42" t="s">
        <v>304</v>
      </c>
      <c r="J42" t="s">
        <v>110</v>
      </c>
      <c r="K42" t="s">
        <v>232</v>
      </c>
      <c r="L42">
        <v>9</v>
      </c>
      <c r="M42">
        <v>6</v>
      </c>
      <c r="N42">
        <v>2013</v>
      </c>
      <c r="O42">
        <v>6141</v>
      </c>
      <c r="P42">
        <v>0</v>
      </c>
      <c r="Q42">
        <v>0</v>
      </c>
      <c r="R42">
        <v>106093</v>
      </c>
      <c r="S42">
        <v>138000</v>
      </c>
      <c r="T42">
        <v>92000</v>
      </c>
      <c r="U42">
        <v>60</v>
      </c>
      <c r="V42">
        <v>342234</v>
      </c>
    </row>
    <row r="43" spans="1:22">
      <c r="A43" t="s">
        <v>229</v>
      </c>
      <c r="B43">
        <v>22185</v>
      </c>
      <c r="C43">
        <v>1435</v>
      </c>
      <c r="D43" t="s">
        <v>305</v>
      </c>
      <c r="E43" s="115">
        <v>40600</v>
      </c>
      <c r="F43" t="s">
        <v>51</v>
      </c>
      <c r="G43" t="s">
        <v>59</v>
      </c>
      <c r="H43" t="s">
        <v>4</v>
      </c>
      <c r="I43" t="s">
        <v>306</v>
      </c>
      <c r="J43" t="s">
        <v>57</v>
      </c>
      <c r="K43" t="s">
        <v>232</v>
      </c>
      <c r="L43">
        <v>7</v>
      </c>
      <c r="M43">
        <v>6</v>
      </c>
      <c r="N43">
        <v>2013</v>
      </c>
      <c r="O43">
        <v>61300</v>
      </c>
      <c r="P43">
        <v>0</v>
      </c>
      <c r="Q43">
        <v>45000</v>
      </c>
      <c r="R43">
        <v>83700</v>
      </c>
      <c r="S43">
        <v>70000</v>
      </c>
      <c r="T43">
        <v>10000</v>
      </c>
      <c r="U43">
        <v>87.5</v>
      </c>
      <c r="V43">
        <v>270000</v>
      </c>
    </row>
    <row r="44" spans="1:22">
      <c r="A44" t="s">
        <v>229</v>
      </c>
      <c r="B44">
        <v>22181</v>
      </c>
      <c r="C44">
        <v>1438</v>
      </c>
      <c r="D44" t="s">
        <v>307</v>
      </c>
      <c r="E44" s="115">
        <v>40600</v>
      </c>
      <c r="F44" t="s">
        <v>51</v>
      </c>
      <c r="G44" t="s">
        <v>125</v>
      </c>
      <c r="H44" t="s">
        <v>8</v>
      </c>
      <c r="I44" t="s">
        <v>308</v>
      </c>
      <c r="J44" t="s">
        <v>18</v>
      </c>
      <c r="K44" t="s">
        <v>232</v>
      </c>
      <c r="L44">
        <v>6</v>
      </c>
      <c r="M44">
        <v>3</v>
      </c>
      <c r="N44">
        <v>2013</v>
      </c>
      <c r="O44">
        <v>25750</v>
      </c>
      <c r="P44">
        <v>10000</v>
      </c>
      <c r="Q44">
        <v>33000</v>
      </c>
      <c r="R44">
        <v>131250</v>
      </c>
      <c r="S44">
        <v>90000</v>
      </c>
      <c r="T44">
        <v>60000</v>
      </c>
      <c r="U44">
        <v>60</v>
      </c>
      <c r="V44">
        <v>350000</v>
      </c>
    </row>
    <row r="45" spans="1:22">
      <c r="A45" t="s">
        <v>229</v>
      </c>
      <c r="B45">
        <v>22048</v>
      </c>
      <c r="C45">
        <v>1446</v>
      </c>
      <c r="D45" t="s">
        <v>309</v>
      </c>
      <c r="E45" s="115">
        <v>40601</v>
      </c>
      <c r="F45" t="s">
        <v>51</v>
      </c>
      <c r="G45" t="s">
        <v>80</v>
      </c>
      <c r="H45" t="s">
        <v>20</v>
      </c>
      <c r="I45" t="s">
        <v>310</v>
      </c>
      <c r="J45" t="s">
        <v>21</v>
      </c>
      <c r="K45" t="s">
        <v>232</v>
      </c>
      <c r="L45">
        <v>21</v>
      </c>
      <c r="M45">
        <v>13</v>
      </c>
      <c r="N45">
        <v>2013</v>
      </c>
      <c r="O45">
        <v>2571</v>
      </c>
      <c r="P45">
        <v>0</v>
      </c>
      <c r="Q45">
        <v>52000</v>
      </c>
      <c r="R45">
        <v>494437</v>
      </c>
      <c r="S45">
        <v>275000</v>
      </c>
      <c r="T45">
        <v>182992</v>
      </c>
      <c r="U45">
        <v>60.04</v>
      </c>
      <c r="V45">
        <v>1007000</v>
      </c>
    </row>
    <row r="46" spans="1:22">
      <c r="A46" t="s">
        <v>229</v>
      </c>
      <c r="B46">
        <v>22182</v>
      </c>
      <c r="C46">
        <v>1450</v>
      </c>
      <c r="D46" t="s">
        <v>311</v>
      </c>
      <c r="E46" s="115">
        <v>40602</v>
      </c>
      <c r="F46" t="s">
        <v>51</v>
      </c>
      <c r="G46" t="s">
        <v>101</v>
      </c>
      <c r="H46" t="s">
        <v>8</v>
      </c>
      <c r="I46" t="s">
        <v>312</v>
      </c>
      <c r="J46" t="s">
        <v>102</v>
      </c>
      <c r="K46" t="s">
        <v>232</v>
      </c>
      <c r="L46">
        <v>20</v>
      </c>
      <c r="M46">
        <v>11</v>
      </c>
      <c r="N46">
        <v>2013</v>
      </c>
      <c r="O46">
        <v>514324</v>
      </c>
      <c r="P46">
        <v>0</v>
      </c>
      <c r="Q46">
        <v>158800</v>
      </c>
      <c r="R46">
        <v>491694</v>
      </c>
      <c r="S46">
        <v>139000</v>
      </c>
      <c r="T46">
        <v>62000</v>
      </c>
      <c r="U46">
        <v>69.150000000000006</v>
      </c>
      <c r="V46">
        <v>1365818</v>
      </c>
    </row>
    <row r="47" spans="1:22">
      <c r="A47" t="s">
        <v>229</v>
      </c>
      <c r="B47">
        <v>22183</v>
      </c>
      <c r="C47">
        <v>1454</v>
      </c>
      <c r="D47" t="s">
        <v>313</v>
      </c>
      <c r="E47" s="115">
        <v>40602</v>
      </c>
      <c r="F47" t="s">
        <v>51</v>
      </c>
      <c r="G47" t="s">
        <v>103</v>
      </c>
      <c r="H47" t="s">
        <v>8</v>
      </c>
      <c r="I47" t="s">
        <v>259</v>
      </c>
      <c r="J47" t="s">
        <v>314</v>
      </c>
      <c r="K47" t="s">
        <v>232</v>
      </c>
      <c r="L47">
        <v>12</v>
      </c>
      <c r="M47">
        <v>6</v>
      </c>
      <c r="N47">
        <v>2013</v>
      </c>
      <c r="O47">
        <v>194400</v>
      </c>
      <c r="P47">
        <v>52000</v>
      </c>
      <c r="Q47">
        <v>127084</v>
      </c>
      <c r="R47">
        <v>273084</v>
      </c>
      <c r="S47">
        <v>98000</v>
      </c>
      <c r="T47">
        <v>14000</v>
      </c>
      <c r="U47">
        <v>87.5</v>
      </c>
      <c r="V47">
        <v>758568</v>
      </c>
    </row>
    <row r="48" spans="1:22">
      <c r="A48" t="s">
        <v>229</v>
      </c>
      <c r="B48">
        <v>22121</v>
      </c>
      <c r="C48">
        <v>1470</v>
      </c>
      <c r="D48" t="s">
        <v>315</v>
      </c>
      <c r="E48" s="115">
        <v>40602</v>
      </c>
      <c r="F48" t="s">
        <v>51</v>
      </c>
      <c r="G48" t="s">
        <v>127</v>
      </c>
      <c r="H48" t="s">
        <v>40</v>
      </c>
      <c r="I48" t="s">
        <v>316</v>
      </c>
      <c r="J48" t="s">
        <v>317</v>
      </c>
      <c r="K48" t="s">
        <v>232</v>
      </c>
      <c r="L48">
        <v>41</v>
      </c>
      <c r="M48">
        <v>20</v>
      </c>
      <c r="N48">
        <v>2013</v>
      </c>
      <c r="O48">
        <v>112329</v>
      </c>
      <c r="P48">
        <v>0</v>
      </c>
      <c r="Q48">
        <v>314000</v>
      </c>
      <c r="R48">
        <v>669531</v>
      </c>
      <c r="S48">
        <v>785000</v>
      </c>
      <c r="T48">
        <v>505419</v>
      </c>
      <c r="U48">
        <v>60.83</v>
      </c>
      <c r="V48">
        <v>2386279</v>
      </c>
    </row>
    <row r="49" spans="1:22">
      <c r="A49" t="s">
        <v>229</v>
      </c>
      <c r="B49">
        <v>22184</v>
      </c>
      <c r="C49">
        <v>1483</v>
      </c>
      <c r="D49" t="s">
        <v>318</v>
      </c>
      <c r="E49" s="115">
        <v>40602</v>
      </c>
      <c r="F49" t="s">
        <v>51</v>
      </c>
      <c r="G49" t="s">
        <v>104</v>
      </c>
      <c r="H49" t="s">
        <v>8</v>
      </c>
      <c r="I49" t="s">
        <v>295</v>
      </c>
      <c r="J49" t="s">
        <v>319</v>
      </c>
      <c r="K49" t="s">
        <v>232</v>
      </c>
      <c r="L49">
        <v>17</v>
      </c>
      <c r="M49">
        <v>9</v>
      </c>
      <c r="N49">
        <v>2013</v>
      </c>
      <c r="O49">
        <v>28450</v>
      </c>
      <c r="P49">
        <v>30000</v>
      </c>
      <c r="Q49">
        <v>45000</v>
      </c>
      <c r="R49">
        <v>179550</v>
      </c>
      <c r="S49">
        <v>140000</v>
      </c>
      <c r="T49">
        <v>90000</v>
      </c>
      <c r="U49">
        <v>60.86</v>
      </c>
      <c r="V49">
        <v>513000</v>
      </c>
    </row>
    <row r="50" spans="1:22">
      <c r="A50" t="s">
        <v>320</v>
      </c>
      <c r="B50">
        <v>22969</v>
      </c>
      <c r="C50">
        <v>1538</v>
      </c>
      <c r="D50" t="s">
        <v>321</v>
      </c>
      <c r="E50" s="115">
        <v>40949</v>
      </c>
      <c r="F50" t="s">
        <v>51</v>
      </c>
      <c r="G50" t="s">
        <v>158</v>
      </c>
      <c r="H50" t="s">
        <v>4</v>
      </c>
      <c r="I50" t="s">
        <v>322</v>
      </c>
      <c r="J50" t="s">
        <v>55</v>
      </c>
      <c r="K50" t="s">
        <v>232</v>
      </c>
      <c r="L50">
        <v>3</v>
      </c>
      <c r="M50">
        <v>2</v>
      </c>
      <c r="N50">
        <v>2013</v>
      </c>
      <c r="O50">
        <v>3000</v>
      </c>
      <c r="P50">
        <v>2000</v>
      </c>
      <c r="Q50">
        <v>28000</v>
      </c>
      <c r="R50">
        <v>62000</v>
      </c>
      <c r="S50">
        <v>63000</v>
      </c>
      <c r="T50">
        <v>42000</v>
      </c>
      <c r="U50">
        <v>60</v>
      </c>
      <c r="V50">
        <v>200000</v>
      </c>
    </row>
    <row r="51" spans="1:22">
      <c r="A51" t="s">
        <v>320</v>
      </c>
      <c r="B51">
        <v>22967</v>
      </c>
      <c r="C51">
        <v>1577</v>
      </c>
      <c r="D51" t="s">
        <v>323</v>
      </c>
      <c r="E51" s="115">
        <v>40967</v>
      </c>
      <c r="F51" t="s">
        <v>51</v>
      </c>
      <c r="G51" t="s">
        <v>159</v>
      </c>
      <c r="H51" t="s">
        <v>4</v>
      </c>
      <c r="I51" t="s">
        <v>322</v>
      </c>
      <c r="J51" t="s">
        <v>134</v>
      </c>
      <c r="K51" t="s">
        <v>232</v>
      </c>
      <c r="L51">
        <v>4</v>
      </c>
      <c r="M51">
        <v>2</v>
      </c>
      <c r="N51">
        <v>2013</v>
      </c>
      <c r="O51">
        <v>9800</v>
      </c>
      <c r="P51">
        <v>0</v>
      </c>
      <c r="Q51">
        <v>0</v>
      </c>
      <c r="R51">
        <v>37200</v>
      </c>
      <c r="S51">
        <v>44000</v>
      </c>
      <c r="T51">
        <v>29000</v>
      </c>
      <c r="U51">
        <v>60.27</v>
      </c>
      <c r="V51">
        <v>120000</v>
      </c>
    </row>
    <row r="52" spans="1:22">
      <c r="A52" t="s">
        <v>320</v>
      </c>
      <c r="B52">
        <v>23128</v>
      </c>
      <c r="C52">
        <v>1596</v>
      </c>
      <c r="D52" t="s">
        <v>324</v>
      </c>
      <c r="E52" s="115">
        <v>40954</v>
      </c>
      <c r="F52" t="s">
        <v>51</v>
      </c>
      <c r="G52" t="s">
        <v>185</v>
      </c>
      <c r="H52" t="s">
        <v>8</v>
      </c>
      <c r="I52" t="s">
        <v>325</v>
      </c>
      <c r="J52" t="s">
        <v>175</v>
      </c>
      <c r="K52" t="s">
        <v>232</v>
      </c>
      <c r="L52">
        <v>24</v>
      </c>
      <c r="M52">
        <v>13</v>
      </c>
      <c r="N52">
        <v>2013</v>
      </c>
      <c r="O52">
        <v>15166.08</v>
      </c>
      <c r="P52">
        <v>10000</v>
      </c>
      <c r="Q52">
        <v>60000</v>
      </c>
      <c r="R52">
        <v>227905.92000000001</v>
      </c>
      <c r="S52">
        <v>192000</v>
      </c>
      <c r="T52">
        <v>128000</v>
      </c>
      <c r="U52">
        <v>60</v>
      </c>
      <c r="V52">
        <v>633072</v>
      </c>
    </row>
    <row r="53" spans="1:22">
      <c r="A53" t="s">
        <v>320</v>
      </c>
      <c r="B53">
        <v>23022</v>
      </c>
      <c r="C53">
        <v>1608</v>
      </c>
      <c r="D53" t="s">
        <v>326</v>
      </c>
      <c r="E53" s="115">
        <v>40955</v>
      </c>
      <c r="F53" t="s">
        <v>51</v>
      </c>
      <c r="G53" t="s">
        <v>160</v>
      </c>
      <c r="H53" t="s">
        <v>4</v>
      </c>
      <c r="I53" t="s">
        <v>327</v>
      </c>
      <c r="J53" t="s">
        <v>135</v>
      </c>
      <c r="K53" t="s">
        <v>232</v>
      </c>
      <c r="L53">
        <v>7</v>
      </c>
      <c r="M53">
        <v>4</v>
      </c>
      <c r="N53">
        <v>2013</v>
      </c>
      <c r="O53">
        <v>29100</v>
      </c>
      <c r="P53">
        <v>24000</v>
      </c>
      <c r="Q53">
        <v>19000</v>
      </c>
      <c r="R53">
        <v>58900</v>
      </c>
      <c r="S53">
        <v>37000</v>
      </c>
      <c r="T53">
        <v>22000</v>
      </c>
      <c r="U53">
        <v>62.71</v>
      </c>
      <c r="V53">
        <v>190000</v>
      </c>
    </row>
    <row r="54" spans="1:22">
      <c r="A54" t="s">
        <v>320</v>
      </c>
      <c r="B54">
        <v>23191</v>
      </c>
      <c r="C54">
        <v>1620</v>
      </c>
      <c r="D54" t="s">
        <v>328</v>
      </c>
      <c r="E54" s="115">
        <v>40956</v>
      </c>
      <c r="F54" t="s">
        <v>51</v>
      </c>
      <c r="G54" t="s">
        <v>186</v>
      </c>
      <c r="H54" t="s">
        <v>8</v>
      </c>
      <c r="I54" t="s">
        <v>329</v>
      </c>
      <c r="J54" t="s">
        <v>178</v>
      </c>
      <c r="K54" t="s">
        <v>232</v>
      </c>
      <c r="L54">
        <v>6</v>
      </c>
      <c r="M54">
        <v>4</v>
      </c>
      <c r="N54">
        <v>2013</v>
      </c>
      <c r="O54">
        <v>211393</v>
      </c>
      <c r="P54">
        <v>35000</v>
      </c>
      <c r="Q54">
        <v>12000</v>
      </c>
      <c r="R54">
        <v>256721</v>
      </c>
      <c r="S54">
        <v>130000</v>
      </c>
      <c r="T54">
        <v>68000</v>
      </c>
      <c r="U54">
        <v>65.650000000000006</v>
      </c>
      <c r="V54">
        <v>713114</v>
      </c>
    </row>
    <row r="55" spans="1:22">
      <c r="A55" t="s">
        <v>320</v>
      </c>
      <c r="B55">
        <v>22953</v>
      </c>
      <c r="C55">
        <v>1649</v>
      </c>
      <c r="D55" t="s">
        <v>330</v>
      </c>
      <c r="E55" s="115">
        <v>40959</v>
      </c>
      <c r="F55" t="s">
        <v>51</v>
      </c>
      <c r="G55" t="s">
        <v>161</v>
      </c>
      <c r="H55" t="s">
        <v>4</v>
      </c>
      <c r="I55" t="s">
        <v>331</v>
      </c>
      <c r="J55" t="s">
        <v>136</v>
      </c>
      <c r="K55" t="s">
        <v>232</v>
      </c>
      <c r="L55">
        <v>4</v>
      </c>
      <c r="M55">
        <v>2</v>
      </c>
      <c r="N55">
        <v>2013</v>
      </c>
      <c r="O55">
        <v>13700</v>
      </c>
      <c r="P55">
        <v>20000</v>
      </c>
      <c r="Q55">
        <v>2500</v>
      </c>
      <c r="R55">
        <v>110557</v>
      </c>
      <c r="S55">
        <v>125927</v>
      </c>
      <c r="T55">
        <v>83950</v>
      </c>
      <c r="U55">
        <v>60</v>
      </c>
      <c r="V55">
        <v>356634</v>
      </c>
    </row>
    <row r="56" spans="1:22">
      <c r="A56" t="s">
        <v>320</v>
      </c>
      <c r="B56">
        <v>22968</v>
      </c>
      <c r="C56">
        <v>1653</v>
      </c>
      <c r="D56" t="s">
        <v>332</v>
      </c>
      <c r="E56" s="115">
        <v>40960</v>
      </c>
      <c r="F56" t="s">
        <v>51</v>
      </c>
      <c r="G56" t="s">
        <v>162</v>
      </c>
      <c r="H56" t="s">
        <v>4</v>
      </c>
      <c r="I56" t="s">
        <v>322</v>
      </c>
      <c r="J56" t="s">
        <v>139</v>
      </c>
      <c r="K56" t="s">
        <v>232</v>
      </c>
      <c r="L56">
        <v>9</v>
      </c>
      <c r="M56">
        <v>6</v>
      </c>
      <c r="N56">
        <v>2013</v>
      </c>
      <c r="O56">
        <v>0</v>
      </c>
      <c r="P56">
        <v>3000</v>
      </c>
      <c r="Q56">
        <v>8000</v>
      </c>
      <c r="R56">
        <v>15500</v>
      </c>
      <c r="S56">
        <v>14250</v>
      </c>
      <c r="T56">
        <v>9250</v>
      </c>
      <c r="U56">
        <v>60.63</v>
      </c>
      <c r="V56">
        <v>50000</v>
      </c>
    </row>
    <row r="57" spans="1:22">
      <c r="A57" t="s">
        <v>320</v>
      </c>
      <c r="B57">
        <v>23193</v>
      </c>
      <c r="C57">
        <v>1664</v>
      </c>
      <c r="D57" t="s">
        <v>333</v>
      </c>
      <c r="E57" s="115">
        <v>40961</v>
      </c>
      <c r="F57" t="s">
        <v>51</v>
      </c>
      <c r="G57" t="s">
        <v>187</v>
      </c>
      <c r="H57" t="s">
        <v>8</v>
      </c>
      <c r="I57" t="s">
        <v>334</v>
      </c>
      <c r="J57" t="s">
        <v>98</v>
      </c>
      <c r="K57" t="s">
        <v>232</v>
      </c>
      <c r="L57">
        <v>13</v>
      </c>
      <c r="M57">
        <v>7</v>
      </c>
      <c r="N57">
        <v>2013</v>
      </c>
      <c r="O57">
        <v>66792</v>
      </c>
      <c r="P57">
        <v>30000</v>
      </c>
      <c r="Q57">
        <v>30000</v>
      </c>
      <c r="R57">
        <v>159633</v>
      </c>
      <c r="S57">
        <v>94500</v>
      </c>
      <c r="T57">
        <v>62500</v>
      </c>
      <c r="U57">
        <v>60.19</v>
      </c>
      <c r="V57">
        <v>443425</v>
      </c>
    </row>
    <row r="58" spans="1:22">
      <c r="A58" t="s">
        <v>320</v>
      </c>
      <c r="B58">
        <v>22964</v>
      </c>
      <c r="C58">
        <v>1671</v>
      </c>
      <c r="D58" t="s">
        <v>335</v>
      </c>
      <c r="E58" s="115">
        <v>40961</v>
      </c>
      <c r="F58" t="s">
        <v>51</v>
      </c>
      <c r="G58" t="s">
        <v>163</v>
      </c>
      <c r="H58" t="s">
        <v>4</v>
      </c>
      <c r="I58" t="s">
        <v>327</v>
      </c>
      <c r="J58" t="s">
        <v>52</v>
      </c>
      <c r="K58" t="s">
        <v>232</v>
      </c>
      <c r="L58">
        <v>4</v>
      </c>
      <c r="M58">
        <v>3</v>
      </c>
      <c r="N58">
        <v>2013</v>
      </c>
      <c r="O58">
        <v>41652</v>
      </c>
      <c r="P58">
        <v>20000</v>
      </c>
      <c r="Q58">
        <v>45000</v>
      </c>
      <c r="R58">
        <v>59148</v>
      </c>
      <c r="S58">
        <v>15000</v>
      </c>
      <c r="T58">
        <v>10000</v>
      </c>
      <c r="U58">
        <v>60</v>
      </c>
      <c r="V58">
        <v>190800</v>
      </c>
    </row>
    <row r="59" spans="1:22">
      <c r="A59" t="s">
        <v>320</v>
      </c>
      <c r="B59">
        <v>22956</v>
      </c>
      <c r="C59">
        <v>1673</v>
      </c>
      <c r="D59" t="s">
        <v>336</v>
      </c>
      <c r="E59" s="115">
        <v>40961</v>
      </c>
      <c r="F59" t="s">
        <v>51</v>
      </c>
      <c r="G59" t="s">
        <v>164</v>
      </c>
      <c r="H59" t="s">
        <v>172</v>
      </c>
      <c r="I59" t="s">
        <v>337</v>
      </c>
      <c r="J59" t="s">
        <v>142</v>
      </c>
      <c r="K59" t="s">
        <v>232</v>
      </c>
      <c r="L59">
        <v>4</v>
      </c>
      <c r="M59">
        <v>2</v>
      </c>
      <c r="N59">
        <v>2013</v>
      </c>
      <c r="O59">
        <v>31804</v>
      </c>
      <c r="P59">
        <v>20000</v>
      </c>
      <c r="Q59">
        <v>100000</v>
      </c>
      <c r="R59">
        <v>105536</v>
      </c>
      <c r="S59">
        <v>50000</v>
      </c>
      <c r="T59">
        <v>33000</v>
      </c>
      <c r="U59">
        <v>60.24</v>
      </c>
      <c r="V59">
        <v>340340</v>
      </c>
    </row>
    <row r="60" spans="1:22">
      <c r="A60" t="s">
        <v>320</v>
      </c>
      <c r="B60">
        <v>22970</v>
      </c>
      <c r="C60">
        <v>1706</v>
      </c>
      <c r="D60" t="s">
        <v>338</v>
      </c>
      <c r="E60" s="115">
        <v>40966</v>
      </c>
      <c r="F60" t="s">
        <v>51</v>
      </c>
      <c r="G60" t="s">
        <v>165</v>
      </c>
      <c r="H60" t="s">
        <v>4</v>
      </c>
      <c r="I60" t="s">
        <v>322</v>
      </c>
      <c r="J60" t="s">
        <v>147</v>
      </c>
      <c r="K60" t="s">
        <v>232</v>
      </c>
      <c r="L60">
        <v>3</v>
      </c>
      <c r="M60">
        <v>3</v>
      </c>
      <c r="N60">
        <v>2013</v>
      </c>
      <c r="O60">
        <v>0</v>
      </c>
      <c r="P60">
        <v>0</v>
      </c>
      <c r="Q60">
        <v>21500</v>
      </c>
      <c r="R60">
        <v>15500</v>
      </c>
      <c r="S60">
        <v>13000</v>
      </c>
      <c r="T60">
        <v>0</v>
      </c>
      <c r="U60">
        <v>100</v>
      </c>
      <c r="V60">
        <v>50000</v>
      </c>
    </row>
    <row r="61" spans="1:22">
      <c r="A61" t="s">
        <v>320</v>
      </c>
      <c r="B61">
        <v>23037</v>
      </c>
      <c r="C61">
        <v>1713</v>
      </c>
      <c r="D61" t="s">
        <v>339</v>
      </c>
      <c r="E61" s="115">
        <v>40966</v>
      </c>
      <c r="F61" t="s">
        <v>51</v>
      </c>
      <c r="G61" t="s">
        <v>166</v>
      </c>
      <c r="H61" t="s">
        <v>4</v>
      </c>
      <c r="I61" t="s">
        <v>253</v>
      </c>
      <c r="J61" t="s">
        <v>149</v>
      </c>
      <c r="K61" t="s">
        <v>232</v>
      </c>
      <c r="L61">
        <v>5</v>
      </c>
      <c r="M61">
        <v>3</v>
      </c>
      <c r="N61">
        <v>2013</v>
      </c>
      <c r="O61">
        <v>9000</v>
      </c>
      <c r="P61">
        <v>9791</v>
      </c>
      <c r="Q61">
        <v>15000</v>
      </c>
      <c r="R61">
        <v>60109</v>
      </c>
      <c r="S61">
        <v>60000</v>
      </c>
      <c r="T61">
        <v>40000</v>
      </c>
      <c r="U61">
        <v>60</v>
      </c>
      <c r="V61">
        <v>193900</v>
      </c>
    </row>
    <row r="62" spans="1:22">
      <c r="A62" t="s">
        <v>320</v>
      </c>
      <c r="B62">
        <v>23039</v>
      </c>
      <c r="C62">
        <v>1750</v>
      </c>
      <c r="D62" t="s">
        <v>340</v>
      </c>
      <c r="E62" s="115">
        <v>40967</v>
      </c>
      <c r="F62" t="s">
        <v>51</v>
      </c>
      <c r="G62" t="s">
        <v>167</v>
      </c>
      <c r="H62" t="s">
        <v>4</v>
      </c>
      <c r="I62" t="s">
        <v>327</v>
      </c>
      <c r="J62" t="s">
        <v>341</v>
      </c>
      <c r="K62" t="s">
        <v>232</v>
      </c>
      <c r="L62">
        <v>4</v>
      </c>
      <c r="M62">
        <v>3</v>
      </c>
      <c r="N62">
        <v>2013</v>
      </c>
      <c r="O62">
        <v>9870</v>
      </c>
      <c r="P62">
        <v>16550</v>
      </c>
      <c r="Q62">
        <v>14500</v>
      </c>
      <c r="R62">
        <v>36580</v>
      </c>
      <c r="S62">
        <v>24500</v>
      </c>
      <c r="T62">
        <v>16000</v>
      </c>
      <c r="U62">
        <v>60.49</v>
      </c>
      <c r="V62">
        <v>118000</v>
      </c>
    </row>
    <row r="63" spans="1:22">
      <c r="A63" t="s">
        <v>320</v>
      </c>
      <c r="B63">
        <v>22974</v>
      </c>
      <c r="C63">
        <v>1774</v>
      </c>
      <c r="D63" t="s">
        <v>342</v>
      </c>
      <c r="E63" s="115">
        <v>40968</v>
      </c>
      <c r="F63" t="s">
        <v>51</v>
      </c>
      <c r="G63" t="s">
        <v>168</v>
      </c>
      <c r="H63" t="s">
        <v>4</v>
      </c>
      <c r="I63" t="s">
        <v>343</v>
      </c>
      <c r="J63" t="s">
        <v>153</v>
      </c>
      <c r="K63" t="s">
        <v>232</v>
      </c>
      <c r="L63">
        <v>3</v>
      </c>
      <c r="M63">
        <v>1</v>
      </c>
      <c r="N63">
        <v>2013</v>
      </c>
      <c r="O63">
        <v>3680</v>
      </c>
      <c r="P63">
        <v>10000</v>
      </c>
      <c r="Q63">
        <v>22000</v>
      </c>
      <c r="R63">
        <v>22320</v>
      </c>
      <c r="S63">
        <v>9000</v>
      </c>
      <c r="T63">
        <v>5000</v>
      </c>
      <c r="U63">
        <v>64.28</v>
      </c>
      <c r="V63">
        <v>72000</v>
      </c>
    </row>
    <row r="64" spans="1:22">
      <c r="A64" t="s">
        <v>320</v>
      </c>
      <c r="B64">
        <v>22966</v>
      </c>
      <c r="C64">
        <v>1779</v>
      </c>
      <c r="D64" t="s">
        <v>344</v>
      </c>
      <c r="E64" s="115">
        <v>40968</v>
      </c>
      <c r="F64" t="s">
        <v>51</v>
      </c>
      <c r="G64" t="s">
        <v>169</v>
      </c>
      <c r="H64" t="s">
        <v>4</v>
      </c>
      <c r="I64" t="s">
        <v>327</v>
      </c>
      <c r="J64" t="s">
        <v>154</v>
      </c>
      <c r="K64" t="s">
        <v>232</v>
      </c>
      <c r="L64">
        <v>3</v>
      </c>
      <c r="M64">
        <v>2</v>
      </c>
      <c r="N64">
        <v>2013</v>
      </c>
      <c r="O64">
        <v>6620</v>
      </c>
      <c r="P64">
        <v>13000</v>
      </c>
      <c r="Q64">
        <v>12000</v>
      </c>
      <c r="R64">
        <v>30380</v>
      </c>
      <c r="S64">
        <v>24000</v>
      </c>
      <c r="T64">
        <v>12000</v>
      </c>
      <c r="U64">
        <v>66.66</v>
      </c>
      <c r="V64">
        <v>98000</v>
      </c>
    </row>
    <row r="65" spans="1:22">
      <c r="A65" t="s">
        <v>320</v>
      </c>
      <c r="B65">
        <v>22971</v>
      </c>
      <c r="C65">
        <v>1804</v>
      </c>
      <c r="D65" t="s">
        <v>345</v>
      </c>
      <c r="E65" s="115">
        <v>40968</v>
      </c>
      <c r="F65" t="s">
        <v>51</v>
      </c>
      <c r="G65" t="s">
        <v>170</v>
      </c>
      <c r="H65" t="s">
        <v>4</v>
      </c>
      <c r="I65" t="s">
        <v>322</v>
      </c>
      <c r="J65" t="s">
        <v>157</v>
      </c>
      <c r="K65" t="s">
        <v>232</v>
      </c>
      <c r="L65">
        <v>5</v>
      </c>
      <c r="M65">
        <v>3</v>
      </c>
      <c r="N65">
        <v>2013</v>
      </c>
      <c r="O65">
        <v>2000</v>
      </c>
      <c r="P65">
        <v>2000</v>
      </c>
      <c r="Q65">
        <v>21000</v>
      </c>
      <c r="R65">
        <v>62000</v>
      </c>
      <c r="S65">
        <v>68000</v>
      </c>
      <c r="T65">
        <v>45000</v>
      </c>
      <c r="U65">
        <v>60.17</v>
      </c>
      <c r="V65">
        <v>200000</v>
      </c>
    </row>
    <row r="66" spans="1:22">
      <c r="A66" t="s">
        <v>346</v>
      </c>
      <c r="B66">
        <v>23612</v>
      </c>
      <c r="C66">
        <v>1837</v>
      </c>
      <c r="D66" t="s">
        <v>347</v>
      </c>
      <c r="E66" s="115">
        <v>41296</v>
      </c>
      <c r="F66" t="s">
        <v>58</v>
      </c>
      <c r="G66" t="s">
        <v>348</v>
      </c>
      <c r="H66" t="s">
        <v>4</v>
      </c>
      <c r="I66" t="s">
        <v>253</v>
      </c>
      <c r="J66" t="s">
        <v>349</v>
      </c>
      <c r="K66" t="s">
        <v>232</v>
      </c>
      <c r="L66">
        <v>3</v>
      </c>
      <c r="M66">
        <v>2</v>
      </c>
      <c r="N66">
        <v>2013</v>
      </c>
      <c r="O66">
        <v>3265</v>
      </c>
      <c r="P66">
        <v>16900</v>
      </c>
      <c r="Q66">
        <v>56000</v>
      </c>
      <c r="R66">
        <v>55784.5</v>
      </c>
      <c r="S66">
        <v>43000</v>
      </c>
      <c r="T66">
        <v>5000</v>
      </c>
      <c r="U66">
        <v>89.58</v>
      </c>
      <c r="V66">
        <v>179949.5</v>
      </c>
    </row>
    <row r="67" spans="1:22">
      <c r="A67" t="s">
        <v>346</v>
      </c>
      <c r="B67">
        <v>23613</v>
      </c>
      <c r="C67">
        <v>1847</v>
      </c>
      <c r="D67" t="s">
        <v>350</v>
      </c>
      <c r="E67" s="115">
        <v>41291</v>
      </c>
      <c r="F67" t="s">
        <v>51</v>
      </c>
      <c r="G67" t="s">
        <v>351</v>
      </c>
      <c r="H67" t="s">
        <v>4</v>
      </c>
      <c r="I67" t="s">
        <v>304</v>
      </c>
      <c r="J67" t="s">
        <v>352</v>
      </c>
      <c r="K67" t="s">
        <v>232</v>
      </c>
      <c r="L67">
        <v>4</v>
      </c>
      <c r="M67">
        <v>2</v>
      </c>
      <c r="N67">
        <v>2013</v>
      </c>
      <c r="O67">
        <v>7000</v>
      </c>
      <c r="P67">
        <v>7000</v>
      </c>
      <c r="Q67">
        <v>25075</v>
      </c>
      <c r="R67">
        <v>36425</v>
      </c>
      <c r="S67">
        <v>26000</v>
      </c>
      <c r="T67">
        <v>16000</v>
      </c>
      <c r="U67">
        <v>61.9</v>
      </c>
      <c r="V67">
        <v>117500</v>
      </c>
    </row>
    <row r="68" spans="1:22">
      <c r="A68" t="s">
        <v>346</v>
      </c>
      <c r="B68">
        <v>23614</v>
      </c>
      <c r="C68">
        <v>1867</v>
      </c>
      <c r="D68" t="s">
        <v>353</v>
      </c>
      <c r="E68" s="115">
        <v>41281</v>
      </c>
      <c r="F68" t="s">
        <v>58</v>
      </c>
      <c r="G68" t="s">
        <v>354</v>
      </c>
      <c r="H68" t="s">
        <v>4</v>
      </c>
      <c r="I68" t="s">
        <v>327</v>
      </c>
      <c r="J68" t="s">
        <v>355</v>
      </c>
      <c r="K68" t="s">
        <v>232</v>
      </c>
      <c r="L68">
        <v>2</v>
      </c>
      <c r="M68">
        <v>1</v>
      </c>
      <c r="N68">
        <v>2013</v>
      </c>
      <c r="O68">
        <v>21406</v>
      </c>
      <c r="P68">
        <v>18000</v>
      </c>
      <c r="Q68">
        <v>0</v>
      </c>
      <c r="R68">
        <v>50054</v>
      </c>
      <c r="S68">
        <v>60000</v>
      </c>
      <c r="T68">
        <v>12000</v>
      </c>
      <c r="U68">
        <v>83.33</v>
      </c>
      <c r="V68">
        <v>161460</v>
      </c>
    </row>
    <row r="69" spans="1:22">
      <c r="A69" t="s">
        <v>346</v>
      </c>
      <c r="B69">
        <v>23615</v>
      </c>
      <c r="C69">
        <v>1877</v>
      </c>
      <c r="D69" t="s">
        <v>356</v>
      </c>
      <c r="E69" s="115">
        <v>41283</v>
      </c>
      <c r="F69" t="s">
        <v>58</v>
      </c>
      <c r="G69" t="s">
        <v>357</v>
      </c>
      <c r="H69" t="s">
        <v>4</v>
      </c>
      <c r="I69" t="s">
        <v>327</v>
      </c>
      <c r="J69" t="s">
        <v>54</v>
      </c>
      <c r="K69" t="s">
        <v>232</v>
      </c>
      <c r="L69">
        <v>2</v>
      </c>
      <c r="M69">
        <v>1</v>
      </c>
      <c r="N69">
        <v>2013</v>
      </c>
      <c r="O69">
        <v>11700</v>
      </c>
      <c r="P69">
        <v>34948</v>
      </c>
      <c r="Q69">
        <v>0</v>
      </c>
      <c r="R69">
        <v>43422</v>
      </c>
      <c r="S69">
        <v>40000</v>
      </c>
      <c r="T69">
        <v>10000</v>
      </c>
      <c r="U69">
        <v>80</v>
      </c>
      <c r="V69">
        <v>140070</v>
      </c>
    </row>
    <row r="70" spans="1:22">
      <c r="A70" t="s">
        <v>346</v>
      </c>
      <c r="B70">
        <v>23549</v>
      </c>
      <c r="C70">
        <v>1878</v>
      </c>
      <c r="D70" t="s">
        <v>358</v>
      </c>
      <c r="E70" s="115">
        <v>41283</v>
      </c>
      <c r="F70" t="s">
        <v>51</v>
      </c>
      <c r="G70" t="s">
        <v>359</v>
      </c>
      <c r="H70" t="s">
        <v>31</v>
      </c>
      <c r="I70" t="s">
        <v>360</v>
      </c>
      <c r="J70" t="s">
        <v>33</v>
      </c>
      <c r="K70" t="s">
        <v>232</v>
      </c>
      <c r="L70">
        <v>25</v>
      </c>
      <c r="M70">
        <v>25</v>
      </c>
      <c r="N70">
        <v>2013</v>
      </c>
      <c r="O70">
        <v>254200</v>
      </c>
      <c r="P70">
        <v>50000</v>
      </c>
      <c r="Q70">
        <v>450000</v>
      </c>
      <c r="R70">
        <v>702800</v>
      </c>
      <c r="S70">
        <v>300000</v>
      </c>
      <c r="T70">
        <v>0</v>
      </c>
      <c r="U70">
        <v>100</v>
      </c>
      <c r="V70">
        <v>1757000</v>
      </c>
    </row>
    <row r="71" spans="1:22">
      <c r="A71" t="s">
        <v>346</v>
      </c>
      <c r="B71">
        <v>23616</v>
      </c>
      <c r="C71">
        <v>1879</v>
      </c>
      <c r="D71" t="s">
        <v>361</v>
      </c>
      <c r="E71" s="115">
        <v>41284</v>
      </c>
      <c r="F71" t="s">
        <v>58</v>
      </c>
      <c r="G71" t="s">
        <v>362</v>
      </c>
      <c r="H71" t="s">
        <v>4</v>
      </c>
      <c r="I71" t="s">
        <v>247</v>
      </c>
      <c r="J71" t="s">
        <v>140</v>
      </c>
      <c r="K71" t="s">
        <v>232</v>
      </c>
      <c r="L71">
        <v>3</v>
      </c>
      <c r="M71">
        <v>2</v>
      </c>
      <c r="N71">
        <v>2013</v>
      </c>
      <c r="O71">
        <v>0</v>
      </c>
      <c r="P71">
        <v>0</v>
      </c>
      <c r="Q71">
        <v>17300</v>
      </c>
      <c r="R71">
        <v>52700</v>
      </c>
      <c r="S71">
        <v>65000</v>
      </c>
      <c r="T71">
        <v>35000</v>
      </c>
      <c r="U71">
        <v>65</v>
      </c>
      <c r="V71">
        <v>170000</v>
      </c>
    </row>
    <row r="72" spans="1:22">
      <c r="A72" t="s">
        <v>346</v>
      </c>
      <c r="B72">
        <v>23617</v>
      </c>
      <c r="C72">
        <v>1889</v>
      </c>
      <c r="D72" t="s">
        <v>363</v>
      </c>
      <c r="E72" s="115">
        <v>41289</v>
      </c>
      <c r="F72" t="s">
        <v>51</v>
      </c>
      <c r="G72" t="s">
        <v>364</v>
      </c>
      <c r="H72" t="s">
        <v>4</v>
      </c>
      <c r="I72" t="s">
        <v>322</v>
      </c>
      <c r="J72" t="s">
        <v>55</v>
      </c>
      <c r="K72" t="s">
        <v>232</v>
      </c>
      <c r="L72">
        <v>5</v>
      </c>
      <c r="M72">
        <v>3</v>
      </c>
      <c r="N72">
        <v>2013</v>
      </c>
      <c r="O72">
        <v>4000</v>
      </c>
      <c r="P72">
        <v>2000</v>
      </c>
      <c r="Q72">
        <v>21208</v>
      </c>
      <c r="R72">
        <v>52658</v>
      </c>
      <c r="S72">
        <v>54000</v>
      </c>
      <c r="T72">
        <v>36000</v>
      </c>
      <c r="U72">
        <v>60</v>
      </c>
      <c r="V72">
        <v>169866</v>
      </c>
    </row>
    <row r="73" spans="1:22">
      <c r="A73" t="s">
        <v>346</v>
      </c>
      <c r="B73">
        <v>23618</v>
      </c>
      <c r="C73">
        <v>1890</v>
      </c>
      <c r="D73" t="s">
        <v>365</v>
      </c>
      <c r="E73" s="115">
        <v>41290</v>
      </c>
      <c r="F73" t="s">
        <v>58</v>
      </c>
      <c r="G73" t="s">
        <v>366</v>
      </c>
      <c r="H73" t="s">
        <v>4</v>
      </c>
      <c r="I73" t="s">
        <v>322</v>
      </c>
      <c r="J73" t="s">
        <v>367</v>
      </c>
      <c r="K73" t="s">
        <v>232</v>
      </c>
      <c r="L73">
        <v>2</v>
      </c>
      <c r="M73">
        <v>1</v>
      </c>
      <c r="N73">
        <v>2013</v>
      </c>
      <c r="O73">
        <v>58500</v>
      </c>
      <c r="P73">
        <v>5000</v>
      </c>
      <c r="Q73">
        <v>6000</v>
      </c>
      <c r="R73">
        <v>46500</v>
      </c>
      <c r="S73">
        <v>24000</v>
      </c>
      <c r="T73">
        <v>10000</v>
      </c>
      <c r="U73">
        <v>70.58</v>
      </c>
      <c r="V73">
        <v>150000</v>
      </c>
    </row>
    <row r="74" spans="1:22">
      <c r="A74" t="s">
        <v>346</v>
      </c>
      <c r="B74">
        <v>23696</v>
      </c>
      <c r="C74">
        <v>1898</v>
      </c>
      <c r="D74" t="s">
        <v>368</v>
      </c>
      <c r="E74" s="115">
        <v>41288</v>
      </c>
      <c r="F74" t="s">
        <v>51</v>
      </c>
      <c r="G74" t="s">
        <v>369</v>
      </c>
      <c r="H74" t="s">
        <v>370</v>
      </c>
      <c r="I74" t="s">
        <v>371</v>
      </c>
      <c r="J74" t="s">
        <v>372</v>
      </c>
      <c r="K74" t="s">
        <v>232</v>
      </c>
      <c r="L74">
        <v>13</v>
      </c>
      <c r="M74">
        <v>7</v>
      </c>
      <c r="N74">
        <v>2013</v>
      </c>
      <c r="O74">
        <v>97000</v>
      </c>
      <c r="P74">
        <v>725000</v>
      </c>
      <c r="Q74">
        <v>50000</v>
      </c>
      <c r="R74">
        <v>575000</v>
      </c>
      <c r="S74">
        <v>348000</v>
      </c>
      <c r="T74">
        <v>205000</v>
      </c>
      <c r="U74">
        <v>62.92</v>
      </c>
      <c r="V74">
        <v>2000000</v>
      </c>
    </row>
    <row r="75" spans="1:22">
      <c r="A75" t="s">
        <v>346</v>
      </c>
      <c r="B75">
        <v>23619</v>
      </c>
      <c r="C75">
        <v>1899</v>
      </c>
      <c r="D75" t="s">
        <v>373</v>
      </c>
      <c r="E75" s="115">
        <v>41288</v>
      </c>
      <c r="F75" t="s">
        <v>51</v>
      </c>
      <c r="G75" t="s">
        <v>374</v>
      </c>
      <c r="H75" t="s">
        <v>4</v>
      </c>
      <c r="I75" t="s">
        <v>322</v>
      </c>
      <c r="J75" t="s">
        <v>375</v>
      </c>
      <c r="K75" t="s">
        <v>232</v>
      </c>
      <c r="L75">
        <v>5</v>
      </c>
      <c r="M75">
        <v>3</v>
      </c>
      <c r="N75">
        <v>2013</v>
      </c>
      <c r="O75">
        <v>15000</v>
      </c>
      <c r="P75">
        <v>14000</v>
      </c>
      <c r="Q75">
        <v>15000</v>
      </c>
      <c r="R75">
        <v>31000</v>
      </c>
      <c r="S75">
        <v>15000</v>
      </c>
      <c r="T75">
        <v>10000</v>
      </c>
      <c r="U75">
        <v>60</v>
      </c>
      <c r="V75">
        <v>100000</v>
      </c>
    </row>
    <row r="76" spans="1:22">
      <c r="A76" t="s">
        <v>346</v>
      </c>
      <c r="B76">
        <v>23580</v>
      </c>
      <c r="C76">
        <v>1903</v>
      </c>
      <c r="D76" t="s">
        <v>376</v>
      </c>
      <c r="E76" s="115">
        <v>41311</v>
      </c>
      <c r="F76" t="s">
        <v>58</v>
      </c>
      <c r="G76" t="s">
        <v>377</v>
      </c>
      <c r="H76" t="s">
        <v>378</v>
      </c>
      <c r="I76" t="s">
        <v>379</v>
      </c>
      <c r="J76" t="s">
        <v>380</v>
      </c>
      <c r="K76" t="s">
        <v>232</v>
      </c>
      <c r="L76">
        <v>10</v>
      </c>
      <c r="M76">
        <v>7</v>
      </c>
      <c r="N76">
        <v>2013</v>
      </c>
      <c r="O76">
        <v>20000</v>
      </c>
      <c r="P76">
        <v>11000</v>
      </c>
      <c r="Q76">
        <v>14000</v>
      </c>
      <c r="R76">
        <v>128672</v>
      </c>
      <c r="S76">
        <v>80800</v>
      </c>
      <c r="T76">
        <v>44627</v>
      </c>
      <c r="U76">
        <v>64.41</v>
      </c>
      <c r="V76">
        <v>299099</v>
      </c>
    </row>
    <row r="77" spans="1:22">
      <c r="A77" t="s">
        <v>346</v>
      </c>
      <c r="B77">
        <v>23620</v>
      </c>
      <c r="C77">
        <v>1904</v>
      </c>
      <c r="D77" t="s">
        <v>381</v>
      </c>
      <c r="E77" s="115">
        <v>41291</v>
      </c>
      <c r="F77" t="s">
        <v>58</v>
      </c>
      <c r="G77" t="s">
        <v>382</v>
      </c>
      <c r="H77" t="s">
        <v>4</v>
      </c>
      <c r="I77" t="s">
        <v>322</v>
      </c>
      <c r="J77" t="s">
        <v>383</v>
      </c>
      <c r="K77" t="s">
        <v>232</v>
      </c>
      <c r="L77">
        <v>2</v>
      </c>
      <c r="M77">
        <v>1</v>
      </c>
      <c r="N77">
        <v>2013</v>
      </c>
      <c r="O77">
        <v>2000</v>
      </c>
      <c r="P77">
        <v>9000</v>
      </c>
      <c r="Q77">
        <v>45000</v>
      </c>
      <c r="R77">
        <v>56000</v>
      </c>
      <c r="S77">
        <v>47800</v>
      </c>
      <c r="T77">
        <v>20200</v>
      </c>
      <c r="U77">
        <v>70.290000000000006</v>
      </c>
      <c r="V77">
        <v>180000</v>
      </c>
    </row>
    <row r="78" spans="1:22">
      <c r="A78" t="s">
        <v>346</v>
      </c>
      <c r="B78">
        <v>23852</v>
      </c>
      <c r="C78">
        <v>1905</v>
      </c>
      <c r="D78" t="s">
        <v>384</v>
      </c>
      <c r="E78" s="115">
        <v>41293</v>
      </c>
      <c r="F78" t="s">
        <v>58</v>
      </c>
      <c r="G78" t="s">
        <v>385</v>
      </c>
      <c r="H78" t="s">
        <v>386</v>
      </c>
      <c r="I78" t="s">
        <v>387</v>
      </c>
      <c r="J78" t="s">
        <v>388</v>
      </c>
      <c r="K78" t="s">
        <v>232</v>
      </c>
      <c r="L78">
        <v>4</v>
      </c>
      <c r="M78">
        <v>4</v>
      </c>
      <c r="N78">
        <v>2013</v>
      </c>
      <c r="O78">
        <v>66000</v>
      </c>
      <c r="P78">
        <v>17000</v>
      </c>
      <c r="Q78">
        <v>12000</v>
      </c>
      <c r="R78">
        <v>108000</v>
      </c>
      <c r="S78">
        <v>97000</v>
      </c>
      <c r="T78">
        <v>0</v>
      </c>
      <c r="U78">
        <v>100</v>
      </c>
      <c r="V78">
        <v>300000</v>
      </c>
    </row>
    <row r="79" spans="1:22">
      <c r="A79" t="s">
        <v>346</v>
      </c>
      <c r="B79">
        <v>23548</v>
      </c>
      <c r="C79">
        <v>1912</v>
      </c>
      <c r="D79" t="s">
        <v>389</v>
      </c>
      <c r="E79" s="115">
        <v>41290</v>
      </c>
      <c r="F79" t="s">
        <v>51</v>
      </c>
      <c r="G79" t="s">
        <v>390</v>
      </c>
      <c r="H79" t="s">
        <v>31</v>
      </c>
      <c r="I79" t="s">
        <v>391</v>
      </c>
      <c r="J79" t="s">
        <v>32</v>
      </c>
      <c r="K79" t="s">
        <v>232</v>
      </c>
      <c r="L79">
        <v>29</v>
      </c>
      <c r="M79">
        <v>29</v>
      </c>
      <c r="N79">
        <v>2013</v>
      </c>
      <c r="O79">
        <v>600000</v>
      </c>
      <c r="P79">
        <v>100000</v>
      </c>
      <c r="Q79">
        <v>203800</v>
      </c>
      <c r="R79">
        <v>815200</v>
      </c>
      <c r="S79">
        <v>319000</v>
      </c>
      <c r="T79">
        <v>0</v>
      </c>
      <c r="U79">
        <v>100</v>
      </c>
      <c r="V79">
        <v>2038000</v>
      </c>
    </row>
    <row r="80" spans="1:22">
      <c r="A80" t="s">
        <v>346</v>
      </c>
      <c r="B80">
        <v>23621</v>
      </c>
      <c r="C80">
        <v>1918</v>
      </c>
      <c r="D80" t="s">
        <v>392</v>
      </c>
      <c r="E80" s="115">
        <v>41290</v>
      </c>
      <c r="F80" t="s">
        <v>58</v>
      </c>
      <c r="G80" t="s">
        <v>393</v>
      </c>
      <c r="H80" t="s">
        <v>4</v>
      </c>
      <c r="I80" t="s">
        <v>281</v>
      </c>
      <c r="J80" t="s">
        <v>394</v>
      </c>
      <c r="K80" t="s">
        <v>232</v>
      </c>
      <c r="L80">
        <v>4</v>
      </c>
      <c r="M80">
        <v>3</v>
      </c>
      <c r="N80">
        <v>2013</v>
      </c>
      <c r="O80">
        <v>9000</v>
      </c>
      <c r="P80">
        <v>0</v>
      </c>
      <c r="Q80">
        <v>12464.7</v>
      </c>
      <c r="R80">
        <v>27165.3</v>
      </c>
      <c r="S80">
        <v>36000</v>
      </c>
      <c r="T80">
        <v>3000</v>
      </c>
      <c r="U80">
        <v>92.3</v>
      </c>
      <c r="V80">
        <v>87630</v>
      </c>
    </row>
    <row r="81" spans="1:22">
      <c r="A81" t="s">
        <v>346</v>
      </c>
      <c r="B81">
        <v>23853</v>
      </c>
      <c r="C81">
        <v>1920</v>
      </c>
      <c r="D81" t="s">
        <v>395</v>
      </c>
      <c r="E81" s="115">
        <v>41311</v>
      </c>
      <c r="F81" t="s">
        <v>58</v>
      </c>
      <c r="G81" t="s">
        <v>396</v>
      </c>
      <c r="H81" t="s">
        <v>8</v>
      </c>
      <c r="I81" t="s">
        <v>397</v>
      </c>
      <c r="J81" t="s">
        <v>398</v>
      </c>
      <c r="K81" t="s">
        <v>232</v>
      </c>
      <c r="L81">
        <v>6</v>
      </c>
      <c r="M81">
        <v>5</v>
      </c>
      <c r="N81">
        <v>2013</v>
      </c>
      <c r="O81">
        <v>37000</v>
      </c>
      <c r="P81">
        <v>2200</v>
      </c>
      <c r="Q81">
        <v>23400</v>
      </c>
      <c r="R81">
        <v>71775</v>
      </c>
      <c r="S81">
        <v>50000</v>
      </c>
      <c r="T81">
        <v>15000</v>
      </c>
      <c r="U81">
        <v>76.92</v>
      </c>
      <c r="V81">
        <v>199375</v>
      </c>
    </row>
    <row r="82" spans="1:22">
      <c r="A82" t="s">
        <v>346</v>
      </c>
      <c r="B82">
        <v>23622</v>
      </c>
      <c r="C82">
        <v>1922</v>
      </c>
      <c r="D82" t="s">
        <v>399</v>
      </c>
      <c r="E82" s="115">
        <v>41305</v>
      </c>
      <c r="F82" t="s">
        <v>58</v>
      </c>
      <c r="G82" t="s">
        <v>400</v>
      </c>
      <c r="H82" t="s">
        <v>4</v>
      </c>
      <c r="I82" t="s">
        <v>322</v>
      </c>
      <c r="J82" t="s">
        <v>401</v>
      </c>
      <c r="K82" t="s">
        <v>232</v>
      </c>
      <c r="L82">
        <v>3</v>
      </c>
      <c r="M82">
        <v>2</v>
      </c>
      <c r="N82">
        <v>2013</v>
      </c>
      <c r="O82">
        <v>4300</v>
      </c>
      <c r="P82">
        <v>0</v>
      </c>
      <c r="Q82">
        <v>0</v>
      </c>
      <c r="R82">
        <v>52700</v>
      </c>
      <c r="S82">
        <v>68000</v>
      </c>
      <c r="T82">
        <v>45000</v>
      </c>
      <c r="U82">
        <v>60.17</v>
      </c>
      <c r="V82">
        <v>170000</v>
      </c>
    </row>
    <row r="83" spans="1:22">
      <c r="A83" t="s">
        <v>346</v>
      </c>
      <c r="B83">
        <v>23623</v>
      </c>
      <c r="C83">
        <v>1923</v>
      </c>
      <c r="D83" t="s">
        <v>402</v>
      </c>
      <c r="E83" s="115">
        <v>41291</v>
      </c>
      <c r="F83" t="s">
        <v>51</v>
      </c>
      <c r="G83" t="s">
        <v>403</v>
      </c>
      <c r="H83" t="s">
        <v>4</v>
      </c>
      <c r="I83" t="s">
        <v>404</v>
      </c>
      <c r="J83" t="s">
        <v>145</v>
      </c>
      <c r="K83" t="s">
        <v>232</v>
      </c>
      <c r="L83">
        <v>6</v>
      </c>
      <c r="M83">
        <v>3</v>
      </c>
      <c r="N83">
        <v>2013</v>
      </c>
      <c r="O83">
        <v>5000</v>
      </c>
      <c r="P83">
        <v>37710</v>
      </c>
      <c r="Q83">
        <v>61000</v>
      </c>
      <c r="R83">
        <v>80290</v>
      </c>
      <c r="S83">
        <v>45000</v>
      </c>
      <c r="T83">
        <v>30000</v>
      </c>
      <c r="U83">
        <v>60</v>
      </c>
      <c r="V83">
        <v>259000</v>
      </c>
    </row>
    <row r="84" spans="1:22">
      <c r="A84" t="s">
        <v>346</v>
      </c>
      <c r="B84">
        <v>23896</v>
      </c>
      <c r="C84">
        <v>1937</v>
      </c>
      <c r="D84" t="s">
        <v>405</v>
      </c>
      <c r="E84" s="115">
        <v>41292</v>
      </c>
      <c r="F84" t="s">
        <v>58</v>
      </c>
      <c r="G84" t="s">
        <v>406</v>
      </c>
      <c r="H84" t="s">
        <v>8</v>
      </c>
      <c r="I84" t="s">
        <v>407</v>
      </c>
      <c r="J84" t="s">
        <v>408</v>
      </c>
      <c r="K84" t="s">
        <v>232</v>
      </c>
      <c r="L84">
        <v>3</v>
      </c>
      <c r="M84">
        <v>3</v>
      </c>
      <c r="N84">
        <v>2013</v>
      </c>
      <c r="O84">
        <v>17500</v>
      </c>
      <c r="P84">
        <v>12000</v>
      </c>
      <c r="Q84">
        <v>23500</v>
      </c>
      <c r="R84">
        <v>72000</v>
      </c>
      <c r="S84">
        <v>75000</v>
      </c>
      <c r="T84">
        <v>0</v>
      </c>
      <c r="U84">
        <v>100</v>
      </c>
      <c r="V84">
        <v>200000</v>
      </c>
    </row>
    <row r="85" spans="1:22">
      <c r="A85" t="s">
        <v>346</v>
      </c>
      <c r="B85">
        <v>23624</v>
      </c>
      <c r="C85">
        <v>1938</v>
      </c>
      <c r="D85" t="s">
        <v>409</v>
      </c>
      <c r="E85" s="115">
        <v>41293</v>
      </c>
      <c r="F85" t="s">
        <v>58</v>
      </c>
      <c r="G85" t="s">
        <v>410</v>
      </c>
      <c r="H85" t="s">
        <v>4</v>
      </c>
      <c r="I85" t="s">
        <v>322</v>
      </c>
      <c r="J85" t="s">
        <v>150</v>
      </c>
      <c r="K85" t="s">
        <v>232</v>
      </c>
      <c r="L85">
        <v>5</v>
      </c>
      <c r="M85">
        <v>3</v>
      </c>
      <c r="N85">
        <v>2013</v>
      </c>
      <c r="O85">
        <v>5000</v>
      </c>
      <c r="P85">
        <v>10000</v>
      </c>
      <c r="Q85">
        <v>10000</v>
      </c>
      <c r="R85">
        <v>49000</v>
      </c>
      <c r="S85">
        <v>63000</v>
      </c>
      <c r="T85">
        <v>20000</v>
      </c>
      <c r="U85">
        <v>75.900000000000006</v>
      </c>
      <c r="V85">
        <v>157000</v>
      </c>
    </row>
    <row r="86" spans="1:22">
      <c r="A86" t="s">
        <v>346</v>
      </c>
      <c r="B86">
        <v>23547</v>
      </c>
      <c r="C86">
        <v>1939</v>
      </c>
      <c r="D86" t="s">
        <v>411</v>
      </c>
      <c r="E86" s="115">
        <v>41293</v>
      </c>
      <c r="F86" t="s">
        <v>51</v>
      </c>
      <c r="G86" t="s">
        <v>412</v>
      </c>
      <c r="H86" t="s">
        <v>31</v>
      </c>
      <c r="I86" t="s">
        <v>413</v>
      </c>
      <c r="J86" t="s">
        <v>34</v>
      </c>
      <c r="K86" t="s">
        <v>232</v>
      </c>
      <c r="L86">
        <v>21</v>
      </c>
      <c r="M86">
        <v>21</v>
      </c>
      <c r="N86">
        <v>2013</v>
      </c>
      <c r="O86">
        <v>259600</v>
      </c>
      <c r="P86">
        <v>170000</v>
      </c>
      <c r="Q86">
        <v>120000</v>
      </c>
      <c r="R86">
        <v>646400</v>
      </c>
      <c r="S86">
        <v>420000</v>
      </c>
      <c r="T86">
        <v>0</v>
      </c>
      <c r="U86">
        <v>100</v>
      </c>
      <c r="V86">
        <v>1616000</v>
      </c>
    </row>
    <row r="87" spans="1:22">
      <c r="A87" t="s">
        <v>346</v>
      </c>
      <c r="B87">
        <v>23625</v>
      </c>
      <c r="C87">
        <v>1940</v>
      </c>
      <c r="D87" t="s">
        <v>414</v>
      </c>
      <c r="E87" s="115">
        <v>41294</v>
      </c>
      <c r="F87" t="s">
        <v>58</v>
      </c>
      <c r="G87" t="s">
        <v>415</v>
      </c>
      <c r="H87" t="s">
        <v>4</v>
      </c>
      <c r="I87" t="s">
        <v>404</v>
      </c>
      <c r="J87" t="s">
        <v>144</v>
      </c>
      <c r="K87" t="s">
        <v>232</v>
      </c>
      <c r="L87">
        <v>3</v>
      </c>
      <c r="M87">
        <v>2</v>
      </c>
      <c r="N87">
        <v>2013</v>
      </c>
      <c r="O87">
        <v>0</v>
      </c>
      <c r="P87">
        <v>0</v>
      </c>
      <c r="Q87">
        <v>35000</v>
      </c>
      <c r="R87">
        <v>27590</v>
      </c>
      <c r="S87">
        <v>25410</v>
      </c>
      <c r="T87">
        <v>1000</v>
      </c>
      <c r="U87">
        <v>96.21</v>
      </c>
      <c r="V87">
        <v>89000</v>
      </c>
    </row>
    <row r="88" spans="1:22">
      <c r="A88" t="s">
        <v>346</v>
      </c>
      <c r="B88">
        <v>23626</v>
      </c>
      <c r="C88">
        <v>1948</v>
      </c>
      <c r="D88" t="s">
        <v>416</v>
      </c>
      <c r="E88" s="115">
        <v>41296</v>
      </c>
      <c r="F88" t="s">
        <v>58</v>
      </c>
      <c r="G88" t="s">
        <v>417</v>
      </c>
      <c r="H88" t="s">
        <v>4</v>
      </c>
      <c r="I88" t="s">
        <v>418</v>
      </c>
      <c r="J88" t="s">
        <v>141</v>
      </c>
      <c r="K88" t="s">
        <v>232</v>
      </c>
      <c r="L88">
        <v>2</v>
      </c>
      <c r="M88">
        <v>1</v>
      </c>
      <c r="N88">
        <v>2013</v>
      </c>
      <c r="O88">
        <v>0</v>
      </c>
      <c r="P88">
        <v>0</v>
      </c>
      <c r="Q88">
        <v>17000</v>
      </c>
      <c r="R88">
        <v>31039</v>
      </c>
      <c r="S88">
        <v>32594</v>
      </c>
      <c r="T88">
        <v>19491</v>
      </c>
      <c r="U88">
        <v>62.57</v>
      </c>
      <c r="V88">
        <v>100124</v>
      </c>
    </row>
    <row r="89" spans="1:22">
      <c r="A89" t="s">
        <v>346</v>
      </c>
      <c r="B89">
        <v>23627</v>
      </c>
      <c r="C89">
        <v>1949</v>
      </c>
      <c r="D89" t="s">
        <v>419</v>
      </c>
      <c r="E89" s="115">
        <v>41298</v>
      </c>
      <c r="F89" t="s">
        <v>51</v>
      </c>
      <c r="G89" t="s">
        <v>420</v>
      </c>
      <c r="H89" t="s">
        <v>4</v>
      </c>
      <c r="I89" t="s">
        <v>327</v>
      </c>
      <c r="J89" t="s">
        <v>421</v>
      </c>
      <c r="K89" t="s">
        <v>232</v>
      </c>
      <c r="L89">
        <v>4</v>
      </c>
      <c r="M89">
        <v>2</v>
      </c>
      <c r="N89">
        <v>2013</v>
      </c>
      <c r="O89">
        <v>39100</v>
      </c>
      <c r="P89">
        <v>25000</v>
      </c>
      <c r="Q89">
        <v>23000</v>
      </c>
      <c r="R89">
        <v>99200</v>
      </c>
      <c r="S89">
        <v>81400</v>
      </c>
      <c r="T89">
        <v>52300</v>
      </c>
      <c r="U89">
        <v>60.88</v>
      </c>
      <c r="V89">
        <v>320000</v>
      </c>
    </row>
    <row r="90" spans="1:22">
      <c r="A90" t="s">
        <v>346</v>
      </c>
      <c r="B90">
        <v>23878</v>
      </c>
      <c r="C90">
        <v>1951</v>
      </c>
      <c r="D90" t="s">
        <v>422</v>
      </c>
      <c r="E90" s="115">
        <v>41299</v>
      </c>
      <c r="F90" t="s">
        <v>58</v>
      </c>
      <c r="G90" t="s">
        <v>423</v>
      </c>
      <c r="H90" t="s">
        <v>8</v>
      </c>
      <c r="I90" t="s">
        <v>264</v>
      </c>
      <c r="J90" t="s">
        <v>424</v>
      </c>
      <c r="K90" t="s">
        <v>232</v>
      </c>
      <c r="L90">
        <v>5</v>
      </c>
      <c r="M90">
        <v>3</v>
      </c>
      <c r="N90">
        <v>2013</v>
      </c>
      <c r="O90">
        <v>7000</v>
      </c>
      <c r="P90">
        <v>3000</v>
      </c>
      <c r="Q90">
        <v>12000</v>
      </c>
      <c r="R90">
        <v>72000</v>
      </c>
      <c r="S90">
        <v>64000</v>
      </c>
      <c r="T90">
        <v>42000</v>
      </c>
      <c r="U90">
        <v>60.37</v>
      </c>
      <c r="V90">
        <v>200000</v>
      </c>
    </row>
    <row r="91" spans="1:22">
      <c r="A91" t="s">
        <v>346</v>
      </c>
      <c r="B91">
        <v>23628</v>
      </c>
      <c r="C91">
        <v>1957</v>
      </c>
      <c r="D91" t="s">
        <v>425</v>
      </c>
      <c r="E91" s="115">
        <v>41296</v>
      </c>
      <c r="F91" t="s">
        <v>51</v>
      </c>
      <c r="G91" t="s">
        <v>426</v>
      </c>
      <c r="H91" t="s">
        <v>4</v>
      </c>
      <c r="I91" t="s">
        <v>418</v>
      </c>
      <c r="J91" t="s">
        <v>427</v>
      </c>
      <c r="K91" t="s">
        <v>232</v>
      </c>
      <c r="L91">
        <v>4</v>
      </c>
      <c r="M91">
        <v>3</v>
      </c>
      <c r="N91">
        <v>2013</v>
      </c>
      <c r="O91">
        <v>45000</v>
      </c>
      <c r="P91">
        <v>163000</v>
      </c>
      <c r="Q91">
        <v>5000</v>
      </c>
      <c r="R91">
        <v>123823</v>
      </c>
      <c r="S91">
        <v>51000</v>
      </c>
      <c r="T91">
        <v>11607</v>
      </c>
      <c r="U91">
        <v>81.459999999999994</v>
      </c>
      <c r="V91">
        <v>399430</v>
      </c>
    </row>
    <row r="92" spans="1:22">
      <c r="A92" t="s">
        <v>346</v>
      </c>
      <c r="B92">
        <v>23629</v>
      </c>
      <c r="C92">
        <v>1958</v>
      </c>
      <c r="D92" t="s">
        <v>428</v>
      </c>
      <c r="E92" s="115">
        <v>41296</v>
      </c>
      <c r="F92" t="s">
        <v>58</v>
      </c>
      <c r="G92" t="s">
        <v>429</v>
      </c>
      <c r="H92" t="s">
        <v>4</v>
      </c>
      <c r="I92" t="s">
        <v>322</v>
      </c>
      <c r="J92" t="s">
        <v>430</v>
      </c>
      <c r="K92" t="s">
        <v>232</v>
      </c>
      <c r="L92">
        <v>2</v>
      </c>
      <c r="M92">
        <v>1</v>
      </c>
      <c r="N92">
        <v>2013</v>
      </c>
      <c r="O92">
        <v>0</v>
      </c>
      <c r="P92">
        <v>5000</v>
      </c>
      <c r="Q92">
        <v>46780</v>
      </c>
      <c r="R92">
        <v>50220</v>
      </c>
      <c r="S92">
        <v>36000</v>
      </c>
      <c r="T92">
        <v>24000</v>
      </c>
      <c r="U92">
        <v>60</v>
      </c>
      <c r="V92">
        <v>162000</v>
      </c>
    </row>
    <row r="93" spans="1:22">
      <c r="A93" t="s">
        <v>346</v>
      </c>
      <c r="B93">
        <v>23630</v>
      </c>
      <c r="C93">
        <v>1959</v>
      </c>
      <c r="D93" t="s">
        <v>431</v>
      </c>
      <c r="E93" s="115">
        <v>41296</v>
      </c>
      <c r="F93" t="s">
        <v>58</v>
      </c>
      <c r="G93" t="s">
        <v>432</v>
      </c>
      <c r="H93" t="s">
        <v>4</v>
      </c>
      <c r="I93" t="s">
        <v>433</v>
      </c>
      <c r="J93" t="s">
        <v>434</v>
      </c>
      <c r="K93" t="s">
        <v>232</v>
      </c>
      <c r="L93">
        <v>3</v>
      </c>
      <c r="M93">
        <v>2</v>
      </c>
      <c r="N93">
        <v>2013</v>
      </c>
      <c r="O93">
        <v>5137</v>
      </c>
      <c r="P93">
        <v>5000</v>
      </c>
      <c r="Q93">
        <v>7000</v>
      </c>
      <c r="R93">
        <v>30163</v>
      </c>
      <c r="S93">
        <v>45000</v>
      </c>
      <c r="T93">
        <v>5000</v>
      </c>
      <c r="U93">
        <v>90</v>
      </c>
      <c r="V93">
        <v>97300</v>
      </c>
    </row>
    <row r="94" spans="1:22">
      <c r="A94" t="s">
        <v>346</v>
      </c>
      <c r="B94">
        <v>23631</v>
      </c>
      <c r="C94">
        <v>1963</v>
      </c>
      <c r="D94" t="s">
        <v>435</v>
      </c>
      <c r="E94" s="115">
        <v>41288</v>
      </c>
      <c r="F94" t="s">
        <v>51</v>
      </c>
      <c r="G94" t="s">
        <v>436</v>
      </c>
      <c r="H94" t="s">
        <v>4</v>
      </c>
      <c r="I94" t="s">
        <v>327</v>
      </c>
      <c r="J94" t="s">
        <v>437</v>
      </c>
      <c r="K94" t="s">
        <v>232</v>
      </c>
      <c r="L94">
        <v>5</v>
      </c>
      <c r="M94">
        <v>3</v>
      </c>
      <c r="N94">
        <v>2013</v>
      </c>
      <c r="O94">
        <v>61800</v>
      </c>
      <c r="P94">
        <v>27000</v>
      </c>
      <c r="Q94">
        <v>37000</v>
      </c>
      <c r="R94">
        <v>113200</v>
      </c>
      <c r="S94">
        <v>76000</v>
      </c>
      <c r="T94">
        <v>50000</v>
      </c>
      <c r="U94">
        <v>60.31</v>
      </c>
      <c r="V94">
        <v>365000</v>
      </c>
    </row>
    <row r="95" spans="1:22">
      <c r="A95" t="s">
        <v>346</v>
      </c>
      <c r="B95">
        <v>23851</v>
      </c>
      <c r="C95">
        <v>1967</v>
      </c>
      <c r="D95" t="s">
        <v>438</v>
      </c>
      <c r="E95" s="115">
        <v>41296</v>
      </c>
      <c r="F95" t="s">
        <v>58</v>
      </c>
      <c r="G95" t="s">
        <v>439</v>
      </c>
      <c r="H95" t="s">
        <v>8</v>
      </c>
      <c r="I95" t="s">
        <v>264</v>
      </c>
      <c r="J95" t="s">
        <v>179</v>
      </c>
      <c r="K95" t="s">
        <v>232</v>
      </c>
      <c r="L95">
        <v>3</v>
      </c>
      <c r="M95">
        <v>2</v>
      </c>
      <c r="N95">
        <v>2013</v>
      </c>
      <c r="O95">
        <v>800</v>
      </c>
      <c r="P95">
        <v>0</v>
      </c>
      <c r="Q95">
        <v>0</v>
      </c>
      <c r="R95">
        <v>61200</v>
      </c>
      <c r="S95">
        <v>70000</v>
      </c>
      <c r="T95">
        <v>38000</v>
      </c>
      <c r="U95">
        <v>64.81</v>
      </c>
      <c r="V95">
        <v>170000</v>
      </c>
    </row>
    <row r="96" spans="1:22">
      <c r="A96" t="s">
        <v>346</v>
      </c>
      <c r="B96">
        <v>23632</v>
      </c>
      <c r="C96">
        <v>1970</v>
      </c>
      <c r="D96" t="s">
        <v>440</v>
      </c>
      <c r="E96" s="115">
        <v>41298</v>
      </c>
      <c r="F96" t="s">
        <v>58</v>
      </c>
      <c r="G96" t="s">
        <v>441</v>
      </c>
      <c r="H96" t="s">
        <v>4</v>
      </c>
      <c r="I96" t="s">
        <v>442</v>
      </c>
      <c r="J96" t="s">
        <v>443</v>
      </c>
      <c r="K96" t="s">
        <v>232</v>
      </c>
      <c r="L96">
        <v>4</v>
      </c>
      <c r="M96">
        <v>3</v>
      </c>
      <c r="N96">
        <v>2013</v>
      </c>
      <c r="O96">
        <v>10000</v>
      </c>
      <c r="P96">
        <v>35000</v>
      </c>
      <c r="Q96">
        <v>11000</v>
      </c>
      <c r="R96">
        <v>43818.5</v>
      </c>
      <c r="S96">
        <v>38531.5</v>
      </c>
      <c r="T96">
        <v>3000</v>
      </c>
      <c r="U96">
        <v>92.77</v>
      </c>
      <c r="V96">
        <v>141350</v>
      </c>
    </row>
    <row r="97" spans="1:22">
      <c r="A97" t="s">
        <v>346</v>
      </c>
      <c r="B97">
        <v>23633</v>
      </c>
      <c r="C97">
        <v>1971</v>
      </c>
      <c r="D97" t="s">
        <v>444</v>
      </c>
      <c r="E97" s="115">
        <v>41299</v>
      </c>
      <c r="F97" t="s">
        <v>51</v>
      </c>
      <c r="G97" t="s">
        <v>445</v>
      </c>
      <c r="H97" t="s">
        <v>4</v>
      </c>
      <c r="I97" t="s">
        <v>442</v>
      </c>
      <c r="J97" t="s">
        <v>446</v>
      </c>
      <c r="K97" t="s">
        <v>232</v>
      </c>
      <c r="L97">
        <v>3</v>
      </c>
      <c r="M97">
        <v>2</v>
      </c>
      <c r="N97">
        <v>2013</v>
      </c>
      <c r="O97">
        <v>22735</v>
      </c>
      <c r="P97">
        <v>6000</v>
      </c>
      <c r="Q97">
        <v>20000</v>
      </c>
      <c r="R97">
        <v>48852</v>
      </c>
      <c r="S97">
        <v>36000</v>
      </c>
      <c r="T97">
        <v>24000</v>
      </c>
      <c r="U97">
        <v>60</v>
      </c>
      <c r="V97">
        <v>157587</v>
      </c>
    </row>
    <row r="98" spans="1:22">
      <c r="A98" t="s">
        <v>346</v>
      </c>
      <c r="B98">
        <v>23634</v>
      </c>
      <c r="C98">
        <v>1972</v>
      </c>
      <c r="D98" t="s">
        <v>447</v>
      </c>
      <c r="E98" s="115">
        <v>41309</v>
      </c>
      <c r="F98" t="s">
        <v>58</v>
      </c>
      <c r="G98" t="s">
        <v>448</v>
      </c>
      <c r="H98" t="s">
        <v>4</v>
      </c>
      <c r="I98" t="s">
        <v>449</v>
      </c>
      <c r="J98" t="s">
        <v>450</v>
      </c>
      <c r="K98" t="s">
        <v>232</v>
      </c>
      <c r="L98">
        <v>2</v>
      </c>
      <c r="M98">
        <v>1</v>
      </c>
      <c r="N98">
        <v>2013</v>
      </c>
      <c r="O98">
        <v>43000</v>
      </c>
      <c r="P98">
        <v>10000</v>
      </c>
      <c r="Q98">
        <v>3000</v>
      </c>
      <c r="R98">
        <v>44491.199999999997</v>
      </c>
      <c r="S98">
        <v>26028.799999999999</v>
      </c>
      <c r="T98">
        <v>17000</v>
      </c>
      <c r="U98">
        <v>60.49</v>
      </c>
      <c r="V98">
        <v>143520</v>
      </c>
    </row>
    <row r="99" spans="1:22">
      <c r="A99" t="s">
        <v>346</v>
      </c>
      <c r="B99">
        <v>23860</v>
      </c>
      <c r="C99">
        <v>1977</v>
      </c>
      <c r="D99" t="s">
        <v>451</v>
      </c>
      <c r="E99" s="115">
        <v>41298</v>
      </c>
      <c r="F99" t="s">
        <v>58</v>
      </c>
      <c r="G99" t="s">
        <v>452</v>
      </c>
      <c r="H99" t="s">
        <v>8</v>
      </c>
      <c r="I99" t="s">
        <v>453</v>
      </c>
      <c r="J99" t="s">
        <v>180</v>
      </c>
      <c r="K99" t="s">
        <v>232</v>
      </c>
      <c r="L99">
        <v>4</v>
      </c>
      <c r="M99">
        <v>2</v>
      </c>
      <c r="N99">
        <v>2013</v>
      </c>
      <c r="O99">
        <v>0</v>
      </c>
      <c r="P99">
        <v>0</v>
      </c>
      <c r="Q99">
        <v>39600</v>
      </c>
      <c r="R99">
        <v>64800</v>
      </c>
      <c r="S99">
        <v>49140</v>
      </c>
      <c r="T99">
        <v>26460</v>
      </c>
      <c r="U99">
        <v>65</v>
      </c>
      <c r="V99">
        <v>180000</v>
      </c>
    </row>
    <row r="100" spans="1:22">
      <c r="A100" t="s">
        <v>346</v>
      </c>
      <c r="B100">
        <v>23635</v>
      </c>
      <c r="C100">
        <v>1978</v>
      </c>
      <c r="D100" t="s">
        <v>454</v>
      </c>
      <c r="E100" s="115">
        <v>41298</v>
      </c>
      <c r="F100" t="s">
        <v>58</v>
      </c>
      <c r="G100" t="s">
        <v>455</v>
      </c>
      <c r="H100" t="s">
        <v>4</v>
      </c>
      <c r="I100" t="s">
        <v>304</v>
      </c>
      <c r="J100" t="s">
        <v>456</v>
      </c>
      <c r="K100" t="s">
        <v>232</v>
      </c>
      <c r="L100">
        <v>3</v>
      </c>
      <c r="M100">
        <v>2</v>
      </c>
      <c r="N100">
        <v>2013</v>
      </c>
      <c r="O100">
        <v>18000</v>
      </c>
      <c r="P100">
        <v>4000</v>
      </c>
      <c r="Q100">
        <v>49786</v>
      </c>
      <c r="R100">
        <v>55614</v>
      </c>
      <c r="S100">
        <v>42000</v>
      </c>
      <c r="T100">
        <v>10000</v>
      </c>
      <c r="U100">
        <v>80.760000000000005</v>
      </c>
      <c r="V100">
        <v>179400</v>
      </c>
    </row>
    <row r="101" spans="1:22">
      <c r="A101" t="s">
        <v>346</v>
      </c>
      <c r="B101">
        <v>23960</v>
      </c>
      <c r="C101">
        <v>1987</v>
      </c>
      <c r="D101" t="s">
        <v>457</v>
      </c>
      <c r="E101" s="115">
        <v>41299</v>
      </c>
      <c r="F101" t="s">
        <v>58</v>
      </c>
      <c r="G101" t="s">
        <v>458</v>
      </c>
      <c r="H101" t="s">
        <v>459</v>
      </c>
      <c r="I101" t="s">
        <v>460</v>
      </c>
      <c r="J101" t="s">
        <v>461</v>
      </c>
      <c r="K101" t="s">
        <v>232</v>
      </c>
      <c r="L101">
        <v>2</v>
      </c>
      <c r="M101">
        <v>2</v>
      </c>
      <c r="N101">
        <v>2013</v>
      </c>
      <c r="O101">
        <v>38500</v>
      </c>
      <c r="P101">
        <v>0</v>
      </c>
      <c r="Q101">
        <v>50000</v>
      </c>
      <c r="R101">
        <v>109402</v>
      </c>
      <c r="S101">
        <v>90000</v>
      </c>
      <c r="T101">
        <v>0</v>
      </c>
      <c r="U101">
        <v>100</v>
      </c>
      <c r="V101">
        <v>287902</v>
      </c>
    </row>
    <row r="102" spans="1:22">
      <c r="A102" t="s">
        <v>346</v>
      </c>
      <c r="B102">
        <v>23873</v>
      </c>
      <c r="C102">
        <v>1997</v>
      </c>
      <c r="D102" t="s">
        <v>462</v>
      </c>
      <c r="E102" s="115">
        <v>41300</v>
      </c>
      <c r="F102" t="s">
        <v>58</v>
      </c>
      <c r="G102" t="s">
        <v>463</v>
      </c>
      <c r="H102" t="s">
        <v>8</v>
      </c>
      <c r="I102" t="s">
        <v>236</v>
      </c>
      <c r="J102" t="s">
        <v>177</v>
      </c>
      <c r="K102" t="s">
        <v>232</v>
      </c>
      <c r="L102">
        <v>2</v>
      </c>
      <c r="M102">
        <v>1</v>
      </c>
      <c r="N102">
        <v>2013</v>
      </c>
      <c r="O102">
        <v>10000</v>
      </c>
      <c r="P102">
        <v>14000</v>
      </c>
      <c r="Q102">
        <v>13600</v>
      </c>
      <c r="R102">
        <v>68400</v>
      </c>
      <c r="S102">
        <v>60000</v>
      </c>
      <c r="T102">
        <v>24000</v>
      </c>
      <c r="U102">
        <v>71.42</v>
      </c>
      <c r="V102">
        <v>190000</v>
      </c>
    </row>
    <row r="103" spans="1:22">
      <c r="A103" t="s">
        <v>346</v>
      </c>
      <c r="B103">
        <v>23718</v>
      </c>
      <c r="C103">
        <v>2000</v>
      </c>
      <c r="D103" t="s">
        <v>464</v>
      </c>
      <c r="E103" s="115">
        <v>41312</v>
      </c>
      <c r="F103" t="s">
        <v>58</v>
      </c>
      <c r="G103" t="s">
        <v>465</v>
      </c>
      <c r="H103" t="s">
        <v>466</v>
      </c>
      <c r="I103" t="s">
        <v>467</v>
      </c>
      <c r="J103" t="s">
        <v>468</v>
      </c>
      <c r="K103" t="s">
        <v>232</v>
      </c>
      <c r="L103">
        <v>5</v>
      </c>
      <c r="M103">
        <v>3</v>
      </c>
      <c r="N103">
        <v>2013</v>
      </c>
      <c r="O103">
        <v>9000</v>
      </c>
      <c r="P103">
        <v>0</v>
      </c>
      <c r="Q103">
        <v>30000</v>
      </c>
      <c r="R103">
        <v>75600</v>
      </c>
      <c r="S103">
        <v>165000</v>
      </c>
      <c r="T103">
        <v>12000</v>
      </c>
      <c r="U103">
        <v>93.22</v>
      </c>
      <c r="V103">
        <v>291600</v>
      </c>
    </row>
    <row r="104" spans="1:22">
      <c r="A104" t="s">
        <v>346</v>
      </c>
      <c r="B104">
        <v>23636</v>
      </c>
      <c r="C104">
        <v>2002</v>
      </c>
      <c r="D104" t="s">
        <v>469</v>
      </c>
      <c r="E104" s="115">
        <v>41312</v>
      </c>
      <c r="F104" t="s">
        <v>58</v>
      </c>
      <c r="G104" t="s">
        <v>470</v>
      </c>
      <c r="H104" t="s">
        <v>4</v>
      </c>
      <c r="I104" t="s">
        <v>449</v>
      </c>
      <c r="J104" t="s">
        <v>471</v>
      </c>
      <c r="K104" t="s">
        <v>232</v>
      </c>
      <c r="L104">
        <v>3</v>
      </c>
      <c r="M104">
        <v>1</v>
      </c>
      <c r="N104">
        <v>2013</v>
      </c>
      <c r="O104">
        <v>0</v>
      </c>
      <c r="P104">
        <v>0</v>
      </c>
      <c r="Q104">
        <v>5000</v>
      </c>
      <c r="R104">
        <v>23316</v>
      </c>
      <c r="S104">
        <v>28794</v>
      </c>
      <c r="T104">
        <v>18100</v>
      </c>
      <c r="U104">
        <v>61.4</v>
      </c>
      <c r="V104">
        <v>75210</v>
      </c>
    </row>
    <row r="105" spans="1:22">
      <c r="A105" t="s">
        <v>346</v>
      </c>
      <c r="B105">
        <v>23637</v>
      </c>
      <c r="C105">
        <v>2003</v>
      </c>
      <c r="D105" t="s">
        <v>472</v>
      </c>
      <c r="E105" s="115">
        <v>41302</v>
      </c>
      <c r="F105" t="s">
        <v>58</v>
      </c>
      <c r="G105" t="s">
        <v>473</v>
      </c>
      <c r="H105" t="s">
        <v>4</v>
      </c>
      <c r="I105" t="s">
        <v>304</v>
      </c>
      <c r="J105" t="s">
        <v>474</v>
      </c>
      <c r="K105" t="s">
        <v>232</v>
      </c>
      <c r="L105">
        <v>3</v>
      </c>
      <c r="M105">
        <v>2</v>
      </c>
      <c r="N105">
        <v>2013</v>
      </c>
      <c r="O105">
        <v>15000</v>
      </c>
      <c r="P105">
        <v>4000</v>
      </c>
      <c r="Q105">
        <v>32776</v>
      </c>
      <c r="R105">
        <v>46624</v>
      </c>
      <c r="S105">
        <v>42000</v>
      </c>
      <c r="T105">
        <v>10000</v>
      </c>
      <c r="U105">
        <v>80.760000000000005</v>
      </c>
      <c r="V105">
        <v>150400</v>
      </c>
    </row>
    <row r="106" spans="1:22">
      <c r="A106" t="s">
        <v>346</v>
      </c>
      <c r="B106">
        <v>23638</v>
      </c>
      <c r="C106">
        <v>2004</v>
      </c>
      <c r="D106" t="s">
        <v>475</v>
      </c>
      <c r="E106" s="115">
        <v>41302</v>
      </c>
      <c r="F106" t="s">
        <v>58</v>
      </c>
      <c r="G106" t="s">
        <v>476</v>
      </c>
      <c r="H106" t="s">
        <v>4</v>
      </c>
      <c r="I106" t="s">
        <v>331</v>
      </c>
      <c r="J106" t="s">
        <v>477</v>
      </c>
      <c r="K106" t="s">
        <v>232</v>
      </c>
      <c r="L106">
        <v>2</v>
      </c>
      <c r="M106">
        <v>1</v>
      </c>
      <c r="N106">
        <v>2013</v>
      </c>
      <c r="O106">
        <v>35000</v>
      </c>
      <c r="P106">
        <v>10000</v>
      </c>
      <c r="Q106">
        <v>39025</v>
      </c>
      <c r="R106">
        <v>53475</v>
      </c>
      <c r="S106">
        <v>25000</v>
      </c>
      <c r="T106">
        <v>10000</v>
      </c>
      <c r="U106">
        <v>71.42</v>
      </c>
      <c r="V106">
        <v>172500</v>
      </c>
    </row>
    <row r="107" spans="1:22">
      <c r="A107" t="s">
        <v>346</v>
      </c>
      <c r="B107">
        <v>23639</v>
      </c>
      <c r="C107">
        <v>2005</v>
      </c>
      <c r="D107" t="s">
        <v>478</v>
      </c>
      <c r="E107" s="115">
        <v>41302</v>
      </c>
      <c r="F107" t="s">
        <v>58</v>
      </c>
      <c r="G107" t="s">
        <v>479</v>
      </c>
      <c r="H107" t="s">
        <v>4</v>
      </c>
      <c r="I107" t="s">
        <v>331</v>
      </c>
      <c r="J107" t="s">
        <v>480</v>
      </c>
      <c r="K107" t="s">
        <v>232</v>
      </c>
      <c r="L107">
        <v>2</v>
      </c>
      <c r="M107">
        <v>1</v>
      </c>
      <c r="N107">
        <v>2013</v>
      </c>
      <c r="O107">
        <v>30000</v>
      </c>
      <c r="P107">
        <v>10000</v>
      </c>
      <c r="Q107">
        <v>22210</v>
      </c>
      <c r="R107">
        <v>43675</v>
      </c>
      <c r="S107">
        <v>25000</v>
      </c>
      <c r="T107">
        <v>10000</v>
      </c>
      <c r="U107">
        <v>71.42</v>
      </c>
      <c r="V107">
        <v>140885</v>
      </c>
    </row>
    <row r="108" spans="1:22">
      <c r="A108" t="s">
        <v>346</v>
      </c>
      <c r="B108">
        <v>23900</v>
      </c>
      <c r="C108">
        <v>2007</v>
      </c>
      <c r="D108" t="s">
        <v>481</v>
      </c>
      <c r="E108" s="115">
        <v>41302</v>
      </c>
      <c r="F108" t="s">
        <v>58</v>
      </c>
      <c r="G108" t="s">
        <v>482</v>
      </c>
      <c r="H108" t="s">
        <v>4</v>
      </c>
      <c r="I108" t="s">
        <v>304</v>
      </c>
      <c r="J108" t="s">
        <v>152</v>
      </c>
      <c r="K108" t="s">
        <v>232</v>
      </c>
      <c r="L108">
        <v>3</v>
      </c>
      <c r="M108">
        <v>2</v>
      </c>
      <c r="N108">
        <v>2013</v>
      </c>
      <c r="O108">
        <v>7000</v>
      </c>
      <c r="P108">
        <v>5000</v>
      </c>
      <c r="Q108">
        <v>22666</v>
      </c>
      <c r="R108">
        <v>36580</v>
      </c>
      <c r="S108">
        <v>36000</v>
      </c>
      <c r="T108">
        <v>10754</v>
      </c>
      <c r="U108">
        <v>76.989999999999995</v>
      </c>
      <c r="V108">
        <v>118000</v>
      </c>
    </row>
    <row r="109" spans="1:22">
      <c r="A109" t="s">
        <v>346</v>
      </c>
      <c r="B109">
        <v>23864</v>
      </c>
      <c r="C109">
        <v>2008</v>
      </c>
      <c r="D109" t="s">
        <v>483</v>
      </c>
      <c r="E109" s="115">
        <v>41302</v>
      </c>
      <c r="F109" t="s">
        <v>58</v>
      </c>
      <c r="G109" t="s">
        <v>484</v>
      </c>
      <c r="H109" t="s">
        <v>8</v>
      </c>
      <c r="I109" t="s">
        <v>257</v>
      </c>
      <c r="J109" t="s">
        <v>485</v>
      </c>
      <c r="K109" t="s">
        <v>232</v>
      </c>
      <c r="L109">
        <v>6</v>
      </c>
      <c r="M109">
        <v>6</v>
      </c>
      <c r="N109">
        <v>2013</v>
      </c>
      <c r="O109">
        <v>35000</v>
      </c>
      <c r="P109">
        <v>40000</v>
      </c>
      <c r="Q109">
        <v>0</v>
      </c>
      <c r="R109">
        <v>90000</v>
      </c>
      <c r="S109">
        <v>85000</v>
      </c>
      <c r="T109">
        <v>0</v>
      </c>
      <c r="U109">
        <v>100</v>
      </c>
      <c r="V109">
        <v>250000</v>
      </c>
    </row>
    <row r="110" spans="1:22">
      <c r="A110" t="s">
        <v>346</v>
      </c>
      <c r="B110">
        <v>23640</v>
      </c>
      <c r="C110">
        <v>2009</v>
      </c>
      <c r="D110" t="s">
        <v>486</v>
      </c>
      <c r="E110" s="115">
        <v>41303</v>
      </c>
      <c r="F110" t="s">
        <v>58</v>
      </c>
      <c r="G110" t="s">
        <v>487</v>
      </c>
      <c r="H110" t="s">
        <v>4</v>
      </c>
      <c r="I110" t="s">
        <v>418</v>
      </c>
      <c r="J110" t="s">
        <v>138</v>
      </c>
      <c r="K110" t="s">
        <v>232</v>
      </c>
      <c r="L110">
        <v>2</v>
      </c>
      <c r="M110">
        <v>1</v>
      </c>
      <c r="N110">
        <v>2013</v>
      </c>
      <c r="O110">
        <v>24500</v>
      </c>
      <c r="P110">
        <v>25000</v>
      </c>
      <c r="Q110">
        <v>0</v>
      </c>
      <c r="R110">
        <v>27884</v>
      </c>
      <c r="S110">
        <v>10000</v>
      </c>
      <c r="T110">
        <v>2565</v>
      </c>
      <c r="U110">
        <v>79.58</v>
      </c>
      <c r="V110">
        <v>89949</v>
      </c>
    </row>
    <row r="111" spans="1:22">
      <c r="A111" t="s">
        <v>346</v>
      </c>
      <c r="B111">
        <v>23897</v>
      </c>
      <c r="C111">
        <v>2010</v>
      </c>
      <c r="D111" t="s">
        <v>488</v>
      </c>
      <c r="E111" s="115">
        <v>41303</v>
      </c>
      <c r="F111" t="s">
        <v>51</v>
      </c>
      <c r="G111" t="s">
        <v>489</v>
      </c>
      <c r="H111" t="s">
        <v>4</v>
      </c>
      <c r="I111" t="s">
        <v>304</v>
      </c>
      <c r="J111" t="s">
        <v>56</v>
      </c>
      <c r="K111" t="s">
        <v>232</v>
      </c>
      <c r="L111">
        <v>2</v>
      </c>
      <c r="M111">
        <v>1</v>
      </c>
      <c r="N111">
        <v>2013</v>
      </c>
      <c r="O111">
        <v>16816</v>
      </c>
      <c r="P111">
        <v>4000</v>
      </c>
      <c r="Q111">
        <v>0</v>
      </c>
      <c r="R111">
        <v>22831</v>
      </c>
      <c r="S111">
        <v>18000</v>
      </c>
      <c r="T111">
        <v>12000</v>
      </c>
      <c r="U111">
        <v>60</v>
      </c>
      <c r="V111">
        <v>73647</v>
      </c>
    </row>
    <row r="112" spans="1:22">
      <c r="A112" t="s">
        <v>346</v>
      </c>
      <c r="B112">
        <v>23641</v>
      </c>
      <c r="C112">
        <v>2011</v>
      </c>
      <c r="D112" t="s">
        <v>490</v>
      </c>
      <c r="E112" s="115">
        <v>41303</v>
      </c>
      <c r="F112" t="s">
        <v>58</v>
      </c>
      <c r="G112" t="s">
        <v>491</v>
      </c>
      <c r="H112" t="s">
        <v>4</v>
      </c>
      <c r="I112" t="s">
        <v>306</v>
      </c>
      <c r="J112" t="s">
        <v>492</v>
      </c>
      <c r="K112" t="s">
        <v>232</v>
      </c>
      <c r="L112">
        <v>5</v>
      </c>
      <c r="M112">
        <v>3</v>
      </c>
      <c r="N112">
        <v>2013</v>
      </c>
      <c r="O112">
        <v>31885</v>
      </c>
      <c r="P112">
        <v>0</v>
      </c>
      <c r="Q112">
        <v>9000</v>
      </c>
      <c r="R112">
        <v>30690</v>
      </c>
      <c r="S112">
        <v>25425</v>
      </c>
      <c r="T112">
        <v>2000</v>
      </c>
      <c r="U112">
        <v>92.7</v>
      </c>
      <c r="V112">
        <v>99000</v>
      </c>
    </row>
    <row r="113" spans="1:22">
      <c r="A113" t="s">
        <v>346</v>
      </c>
      <c r="B113">
        <v>23858</v>
      </c>
      <c r="C113">
        <v>2013</v>
      </c>
      <c r="D113" t="s">
        <v>493</v>
      </c>
      <c r="E113" s="115">
        <v>41305</v>
      </c>
      <c r="F113" t="s">
        <v>58</v>
      </c>
      <c r="G113" t="s">
        <v>494</v>
      </c>
      <c r="H113" t="s">
        <v>8</v>
      </c>
      <c r="I113" t="s">
        <v>325</v>
      </c>
      <c r="J113" t="s">
        <v>495</v>
      </c>
      <c r="K113" t="s">
        <v>232</v>
      </c>
      <c r="L113">
        <v>8</v>
      </c>
      <c r="M113">
        <v>6</v>
      </c>
      <c r="N113">
        <v>2013</v>
      </c>
      <c r="O113">
        <v>2500</v>
      </c>
      <c r="P113">
        <v>0</v>
      </c>
      <c r="Q113">
        <v>6936</v>
      </c>
      <c r="R113">
        <v>52500</v>
      </c>
      <c r="S113">
        <v>70000</v>
      </c>
      <c r="T113">
        <v>8064</v>
      </c>
      <c r="U113">
        <v>89.67</v>
      </c>
      <c r="V113">
        <v>140000</v>
      </c>
    </row>
    <row r="114" spans="1:22">
      <c r="A114" t="s">
        <v>346</v>
      </c>
      <c r="B114">
        <v>23642</v>
      </c>
      <c r="C114">
        <v>2014</v>
      </c>
      <c r="D114" t="s">
        <v>496</v>
      </c>
      <c r="E114" s="115">
        <v>41305</v>
      </c>
      <c r="F114" t="s">
        <v>51</v>
      </c>
      <c r="G114" t="s">
        <v>497</v>
      </c>
      <c r="H114" t="s">
        <v>4</v>
      </c>
      <c r="I114" t="s">
        <v>253</v>
      </c>
      <c r="J114" t="s">
        <v>108</v>
      </c>
      <c r="K114" t="s">
        <v>232</v>
      </c>
      <c r="L114">
        <v>6</v>
      </c>
      <c r="M114">
        <v>4</v>
      </c>
      <c r="N114">
        <v>2013</v>
      </c>
      <c r="O114">
        <v>10000</v>
      </c>
      <c r="P114">
        <v>91138</v>
      </c>
      <c r="Q114">
        <v>102000</v>
      </c>
      <c r="R114">
        <v>124062</v>
      </c>
      <c r="S114">
        <v>48000</v>
      </c>
      <c r="T114">
        <v>25000</v>
      </c>
      <c r="U114">
        <v>65.75</v>
      </c>
      <c r="V114">
        <v>400200</v>
      </c>
    </row>
    <row r="115" spans="1:22">
      <c r="A115" t="s">
        <v>346</v>
      </c>
      <c r="B115">
        <v>23596</v>
      </c>
      <c r="C115">
        <v>2017</v>
      </c>
      <c r="D115" t="s">
        <v>498</v>
      </c>
      <c r="E115" s="115">
        <v>41312</v>
      </c>
      <c r="F115" t="s">
        <v>51</v>
      </c>
      <c r="G115" t="s">
        <v>499</v>
      </c>
      <c r="H115" t="s">
        <v>4</v>
      </c>
      <c r="I115" t="s">
        <v>322</v>
      </c>
      <c r="J115" t="s">
        <v>500</v>
      </c>
      <c r="K115" t="s">
        <v>232</v>
      </c>
      <c r="L115">
        <v>6</v>
      </c>
      <c r="M115">
        <v>3</v>
      </c>
      <c r="N115">
        <v>2013</v>
      </c>
      <c r="O115">
        <v>6500</v>
      </c>
      <c r="P115">
        <v>6000</v>
      </c>
      <c r="Q115">
        <v>10000</v>
      </c>
      <c r="R115">
        <v>77500</v>
      </c>
      <c r="S115">
        <v>90000</v>
      </c>
      <c r="T115">
        <v>60000</v>
      </c>
      <c r="U115">
        <v>60</v>
      </c>
      <c r="V115">
        <v>250000</v>
      </c>
    </row>
    <row r="116" spans="1:22">
      <c r="A116" t="s">
        <v>346</v>
      </c>
      <c r="B116">
        <v>23643</v>
      </c>
      <c r="C116">
        <v>2018</v>
      </c>
      <c r="D116" t="s">
        <v>501</v>
      </c>
      <c r="E116" s="115">
        <v>41303</v>
      </c>
      <c r="F116" t="s">
        <v>58</v>
      </c>
      <c r="G116" t="s">
        <v>502</v>
      </c>
      <c r="H116" t="s">
        <v>4</v>
      </c>
      <c r="I116" t="s">
        <v>503</v>
      </c>
      <c r="J116" t="s">
        <v>504</v>
      </c>
      <c r="K116" t="s">
        <v>232</v>
      </c>
      <c r="L116">
        <v>7</v>
      </c>
      <c r="M116">
        <v>4</v>
      </c>
      <c r="N116">
        <v>2013</v>
      </c>
      <c r="O116">
        <v>2000</v>
      </c>
      <c r="P116">
        <v>4000</v>
      </c>
      <c r="Q116">
        <v>14000</v>
      </c>
      <c r="R116">
        <v>47000</v>
      </c>
      <c r="S116">
        <v>56000</v>
      </c>
      <c r="T116">
        <v>27000</v>
      </c>
      <c r="U116">
        <v>67.459999999999994</v>
      </c>
      <c r="V116">
        <v>150000</v>
      </c>
    </row>
    <row r="117" spans="1:22">
      <c r="A117" t="s">
        <v>346</v>
      </c>
      <c r="B117">
        <v>23859</v>
      </c>
      <c r="C117">
        <v>2019</v>
      </c>
      <c r="D117" t="s">
        <v>505</v>
      </c>
      <c r="E117" s="115">
        <v>41303</v>
      </c>
      <c r="F117" t="s">
        <v>58</v>
      </c>
      <c r="G117" t="s">
        <v>506</v>
      </c>
      <c r="H117" t="s">
        <v>8</v>
      </c>
      <c r="I117" t="s">
        <v>325</v>
      </c>
      <c r="J117" t="s">
        <v>507</v>
      </c>
      <c r="K117" t="s">
        <v>232</v>
      </c>
      <c r="L117">
        <v>8</v>
      </c>
      <c r="M117">
        <v>7</v>
      </c>
      <c r="N117">
        <v>2013</v>
      </c>
      <c r="O117">
        <v>2000</v>
      </c>
      <c r="P117">
        <v>0</v>
      </c>
      <c r="Q117">
        <v>9780</v>
      </c>
      <c r="R117">
        <v>60000</v>
      </c>
      <c r="S117">
        <v>81000</v>
      </c>
      <c r="T117">
        <v>7220</v>
      </c>
      <c r="U117">
        <v>91.81</v>
      </c>
      <c r="V117">
        <v>160000</v>
      </c>
    </row>
    <row r="118" spans="1:22">
      <c r="A118" t="s">
        <v>346</v>
      </c>
      <c r="B118">
        <v>23874</v>
      </c>
      <c r="C118">
        <v>2020</v>
      </c>
      <c r="D118" t="s">
        <v>508</v>
      </c>
      <c r="E118" s="115">
        <v>41303</v>
      </c>
      <c r="F118" t="s">
        <v>58</v>
      </c>
      <c r="G118" t="s">
        <v>509</v>
      </c>
      <c r="H118" t="s">
        <v>8</v>
      </c>
      <c r="I118" t="s">
        <v>261</v>
      </c>
      <c r="J118" t="s">
        <v>510</v>
      </c>
      <c r="K118" t="s">
        <v>232</v>
      </c>
      <c r="L118">
        <v>4</v>
      </c>
      <c r="M118">
        <v>3</v>
      </c>
      <c r="N118">
        <v>2013</v>
      </c>
      <c r="O118">
        <v>8500</v>
      </c>
      <c r="P118">
        <v>8500</v>
      </c>
      <c r="Q118">
        <v>0</v>
      </c>
      <c r="R118">
        <v>99000</v>
      </c>
      <c r="S118">
        <v>144000</v>
      </c>
      <c r="T118">
        <v>15000</v>
      </c>
      <c r="U118">
        <v>90.56</v>
      </c>
      <c r="V118">
        <v>275000</v>
      </c>
    </row>
    <row r="119" spans="1:22">
      <c r="A119" t="s">
        <v>346</v>
      </c>
      <c r="B119">
        <v>23644</v>
      </c>
      <c r="C119">
        <v>2022</v>
      </c>
      <c r="D119" t="s">
        <v>511</v>
      </c>
      <c r="E119" s="115">
        <v>41303</v>
      </c>
      <c r="F119" t="s">
        <v>58</v>
      </c>
      <c r="G119" t="s">
        <v>512</v>
      </c>
      <c r="H119" t="s">
        <v>4</v>
      </c>
      <c r="I119" t="s">
        <v>306</v>
      </c>
      <c r="J119" t="s">
        <v>513</v>
      </c>
      <c r="K119" t="s">
        <v>232</v>
      </c>
      <c r="L119">
        <v>4</v>
      </c>
      <c r="M119">
        <v>3</v>
      </c>
      <c r="N119">
        <v>2013</v>
      </c>
      <c r="O119">
        <v>35830</v>
      </c>
      <c r="P119">
        <v>0</v>
      </c>
      <c r="Q119">
        <v>10000</v>
      </c>
      <c r="R119">
        <v>33170</v>
      </c>
      <c r="S119">
        <v>27500</v>
      </c>
      <c r="T119">
        <v>500</v>
      </c>
      <c r="U119">
        <v>98.21</v>
      </c>
      <c r="V119">
        <v>107000</v>
      </c>
    </row>
    <row r="120" spans="1:22">
      <c r="A120" t="s">
        <v>346</v>
      </c>
      <c r="B120">
        <v>23875</v>
      </c>
      <c r="C120">
        <v>2026</v>
      </c>
      <c r="D120" t="s">
        <v>514</v>
      </c>
      <c r="E120" s="115">
        <v>41303</v>
      </c>
      <c r="F120" t="s">
        <v>58</v>
      </c>
      <c r="G120" t="s">
        <v>515</v>
      </c>
      <c r="H120" t="s">
        <v>8</v>
      </c>
      <c r="I120" t="s">
        <v>261</v>
      </c>
      <c r="J120" t="s">
        <v>516</v>
      </c>
      <c r="K120" t="s">
        <v>232</v>
      </c>
      <c r="L120">
        <v>4</v>
      </c>
      <c r="M120">
        <v>3</v>
      </c>
      <c r="N120">
        <v>2013</v>
      </c>
      <c r="O120">
        <v>28870</v>
      </c>
      <c r="P120">
        <v>0</v>
      </c>
      <c r="Q120">
        <v>0</v>
      </c>
      <c r="R120">
        <v>105480</v>
      </c>
      <c r="S120">
        <v>132000</v>
      </c>
      <c r="T120">
        <v>26650</v>
      </c>
      <c r="U120">
        <v>83.2</v>
      </c>
      <c r="V120">
        <v>293000</v>
      </c>
    </row>
    <row r="121" spans="1:22">
      <c r="A121" t="s">
        <v>346</v>
      </c>
      <c r="B121">
        <v>23645</v>
      </c>
      <c r="C121">
        <v>2028</v>
      </c>
      <c r="D121" t="s">
        <v>517</v>
      </c>
      <c r="E121" s="115">
        <v>41303</v>
      </c>
      <c r="F121" t="s">
        <v>58</v>
      </c>
      <c r="G121" t="s">
        <v>518</v>
      </c>
      <c r="H121" t="s">
        <v>4</v>
      </c>
      <c r="I121" t="s">
        <v>327</v>
      </c>
      <c r="J121" t="s">
        <v>519</v>
      </c>
      <c r="K121" t="s">
        <v>232</v>
      </c>
      <c r="L121">
        <v>2</v>
      </c>
      <c r="M121">
        <v>1</v>
      </c>
      <c r="N121">
        <v>2013</v>
      </c>
      <c r="O121">
        <v>44300</v>
      </c>
      <c r="P121">
        <v>2000</v>
      </c>
      <c r="Q121">
        <v>13000</v>
      </c>
      <c r="R121">
        <v>46500</v>
      </c>
      <c r="S121">
        <v>34200</v>
      </c>
      <c r="T121">
        <v>10000</v>
      </c>
      <c r="U121">
        <v>77.37</v>
      </c>
      <c r="V121">
        <v>150000</v>
      </c>
    </row>
    <row r="122" spans="1:22">
      <c r="A122" t="s">
        <v>346</v>
      </c>
      <c r="B122">
        <v>23901</v>
      </c>
      <c r="C122">
        <v>2031</v>
      </c>
      <c r="D122" t="s">
        <v>520</v>
      </c>
      <c r="E122" s="115">
        <v>41304</v>
      </c>
      <c r="F122" t="s">
        <v>58</v>
      </c>
      <c r="G122" t="s">
        <v>521</v>
      </c>
      <c r="H122" t="s">
        <v>4</v>
      </c>
      <c r="I122" t="s">
        <v>253</v>
      </c>
      <c r="J122" t="s">
        <v>522</v>
      </c>
      <c r="K122" t="s">
        <v>232</v>
      </c>
      <c r="L122">
        <v>2</v>
      </c>
      <c r="M122">
        <v>1</v>
      </c>
      <c r="N122">
        <v>2013</v>
      </c>
      <c r="O122">
        <v>11000</v>
      </c>
      <c r="P122">
        <v>11000</v>
      </c>
      <c r="Q122">
        <v>13778</v>
      </c>
      <c r="R122">
        <v>36022</v>
      </c>
      <c r="S122">
        <v>30000</v>
      </c>
      <c r="T122">
        <v>14400</v>
      </c>
      <c r="U122">
        <v>67.56</v>
      </c>
      <c r="V122">
        <v>116200</v>
      </c>
    </row>
    <row r="123" spans="1:22">
      <c r="A123" t="s">
        <v>346</v>
      </c>
      <c r="B123">
        <v>23646</v>
      </c>
      <c r="C123">
        <v>2034</v>
      </c>
      <c r="D123" t="s">
        <v>523</v>
      </c>
      <c r="E123" s="115">
        <v>41304</v>
      </c>
      <c r="F123" t="s">
        <v>58</v>
      </c>
      <c r="G123" t="s">
        <v>524</v>
      </c>
      <c r="H123" t="s">
        <v>4</v>
      </c>
      <c r="I123" t="s">
        <v>306</v>
      </c>
      <c r="J123" t="s">
        <v>525</v>
      </c>
      <c r="K123" t="s">
        <v>232</v>
      </c>
      <c r="L123">
        <v>4</v>
      </c>
      <c r="M123">
        <v>2</v>
      </c>
      <c r="N123">
        <v>2013</v>
      </c>
      <c r="O123">
        <v>28500</v>
      </c>
      <c r="P123">
        <v>3410</v>
      </c>
      <c r="Q123">
        <v>1500</v>
      </c>
      <c r="R123">
        <v>27590</v>
      </c>
      <c r="S123">
        <v>26000</v>
      </c>
      <c r="T123">
        <v>2000</v>
      </c>
      <c r="U123">
        <v>92.85</v>
      </c>
      <c r="V123">
        <v>89000</v>
      </c>
    </row>
    <row r="124" spans="1:22">
      <c r="A124" t="s">
        <v>346</v>
      </c>
      <c r="B124">
        <v>23647</v>
      </c>
      <c r="C124">
        <v>2035</v>
      </c>
      <c r="D124" t="s">
        <v>526</v>
      </c>
      <c r="E124" s="115">
        <v>41304</v>
      </c>
      <c r="F124" t="s">
        <v>58</v>
      </c>
      <c r="G124" t="s">
        <v>527</v>
      </c>
      <c r="H124" t="s">
        <v>4</v>
      </c>
      <c r="I124" t="s">
        <v>306</v>
      </c>
      <c r="J124" t="s">
        <v>528</v>
      </c>
      <c r="K124" t="s">
        <v>232</v>
      </c>
      <c r="L124">
        <v>4</v>
      </c>
      <c r="M124">
        <v>2</v>
      </c>
      <c r="N124">
        <v>2013</v>
      </c>
      <c r="O124">
        <v>16780</v>
      </c>
      <c r="P124">
        <v>2830</v>
      </c>
      <c r="Q124">
        <v>3800</v>
      </c>
      <c r="R124">
        <v>27590</v>
      </c>
      <c r="S124">
        <v>36000</v>
      </c>
      <c r="T124">
        <v>2000</v>
      </c>
      <c r="U124">
        <v>94.73</v>
      </c>
      <c r="V124">
        <v>89000</v>
      </c>
    </row>
    <row r="125" spans="1:22">
      <c r="A125" t="s">
        <v>346</v>
      </c>
      <c r="B125">
        <v>23648</v>
      </c>
      <c r="C125">
        <v>2036</v>
      </c>
      <c r="D125" t="s">
        <v>529</v>
      </c>
      <c r="E125" s="115">
        <v>41305</v>
      </c>
      <c r="F125" t="s">
        <v>58</v>
      </c>
      <c r="G125" t="s">
        <v>530</v>
      </c>
      <c r="H125" t="s">
        <v>4</v>
      </c>
      <c r="I125" t="s">
        <v>281</v>
      </c>
      <c r="J125" t="s">
        <v>146</v>
      </c>
      <c r="K125" t="s">
        <v>232</v>
      </c>
      <c r="L125">
        <v>3</v>
      </c>
      <c r="M125">
        <v>2</v>
      </c>
      <c r="N125">
        <v>2013</v>
      </c>
      <c r="O125">
        <v>21435</v>
      </c>
      <c r="P125">
        <v>0</v>
      </c>
      <c r="Q125">
        <v>20000</v>
      </c>
      <c r="R125">
        <v>36587</v>
      </c>
      <c r="S125">
        <v>30000</v>
      </c>
      <c r="T125">
        <v>10000</v>
      </c>
      <c r="U125">
        <v>75</v>
      </c>
      <c r="V125">
        <v>118022</v>
      </c>
    </row>
    <row r="126" spans="1:22">
      <c r="A126" t="s">
        <v>346</v>
      </c>
      <c r="B126">
        <v>23876</v>
      </c>
      <c r="C126">
        <v>2037</v>
      </c>
      <c r="D126" t="s">
        <v>531</v>
      </c>
      <c r="E126" s="115">
        <v>41303</v>
      </c>
      <c r="F126" t="s">
        <v>58</v>
      </c>
      <c r="G126" t="s">
        <v>532</v>
      </c>
      <c r="H126" t="s">
        <v>8</v>
      </c>
      <c r="I126" t="s">
        <v>261</v>
      </c>
      <c r="J126" t="s">
        <v>183</v>
      </c>
      <c r="K126" t="s">
        <v>232</v>
      </c>
      <c r="L126">
        <v>5</v>
      </c>
      <c r="M126">
        <v>4</v>
      </c>
      <c r="N126">
        <v>2013</v>
      </c>
      <c r="O126">
        <v>29916</v>
      </c>
      <c r="P126">
        <v>0</v>
      </c>
      <c r="Q126">
        <v>0</v>
      </c>
      <c r="R126">
        <v>106200</v>
      </c>
      <c r="S126">
        <v>132000</v>
      </c>
      <c r="T126">
        <v>26884</v>
      </c>
      <c r="U126">
        <v>83.07</v>
      </c>
      <c r="V126">
        <v>295000</v>
      </c>
    </row>
    <row r="127" spans="1:22">
      <c r="A127" t="s">
        <v>346</v>
      </c>
      <c r="B127">
        <v>23886</v>
      </c>
      <c r="C127">
        <v>2041</v>
      </c>
      <c r="D127" t="s">
        <v>533</v>
      </c>
      <c r="E127" s="115">
        <v>41304</v>
      </c>
      <c r="F127" t="s">
        <v>58</v>
      </c>
      <c r="G127" t="s">
        <v>534</v>
      </c>
      <c r="H127" t="s">
        <v>8</v>
      </c>
      <c r="I127" t="s">
        <v>535</v>
      </c>
      <c r="J127" t="s">
        <v>184</v>
      </c>
      <c r="K127" t="s">
        <v>232</v>
      </c>
      <c r="L127">
        <v>4</v>
      </c>
      <c r="M127">
        <v>2</v>
      </c>
      <c r="N127">
        <v>2013</v>
      </c>
      <c r="O127">
        <v>20000</v>
      </c>
      <c r="P127">
        <v>20000</v>
      </c>
      <c r="Q127">
        <v>20000</v>
      </c>
      <c r="R127">
        <v>59247.360000000001</v>
      </c>
      <c r="S127">
        <v>27500</v>
      </c>
      <c r="T127">
        <v>17800</v>
      </c>
      <c r="U127">
        <v>60.7</v>
      </c>
      <c r="V127">
        <v>164547.35999999999</v>
      </c>
    </row>
    <row r="128" spans="1:22">
      <c r="A128" t="s">
        <v>346</v>
      </c>
      <c r="B128">
        <v>23861</v>
      </c>
      <c r="C128">
        <v>2042</v>
      </c>
      <c r="D128" t="s">
        <v>536</v>
      </c>
      <c r="E128" s="115">
        <v>41304</v>
      </c>
      <c r="F128" t="s">
        <v>58</v>
      </c>
      <c r="G128" t="s">
        <v>537</v>
      </c>
      <c r="H128" t="s">
        <v>8</v>
      </c>
      <c r="I128" t="s">
        <v>249</v>
      </c>
      <c r="J128" t="s">
        <v>181</v>
      </c>
      <c r="K128" t="s">
        <v>232</v>
      </c>
      <c r="L128">
        <v>4</v>
      </c>
      <c r="M128">
        <v>2</v>
      </c>
      <c r="N128">
        <v>2013</v>
      </c>
      <c r="O128">
        <v>13000</v>
      </c>
      <c r="P128">
        <v>0</v>
      </c>
      <c r="Q128">
        <v>30000</v>
      </c>
      <c r="R128">
        <v>72000</v>
      </c>
      <c r="S128">
        <v>70000</v>
      </c>
      <c r="T128">
        <v>15000</v>
      </c>
      <c r="U128">
        <v>82.35</v>
      </c>
      <c r="V128">
        <v>200000</v>
      </c>
    </row>
    <row r="129" spans="1:22">
      <c r="A129" t="s">
        <v>346</v>
      </c>
      <c r="B129">
        <v>23649</v>
      </c>
      <c r="C129">
        <v>2043</v>
      </c>
      <c r="D129" t="s">
        <v>538</v>
      </c>
      <c r="E129" s="115">
        <v>41304</v>
      </c>
      <c r="F129" t="s">
        <v>51</v>
      </c>
      <c r="G129" t="s">
        <v>539</v>
      </c>
      <c r="H129" t="s">
        <v>4</v>
      </c>
      <c r="I129" t="s">
        <v>327</v>
      </c>
      <c r="J129" t="s">
        <v>540</v>
      </c>
      <c r="K129" t="s">
        <v>232</v>
      </c>
      <c r="L129">
        <v>5</v>
      </c>
      <c r="M129">
        <v>3</v>
      </c>
      <c r="N129">
        <v>2013</v>
      </c>
      <c r="O129">
        <v>31500</v>
      </c>
      <c r="P129">
        <v>28200</v>
      </c>
      <c r="Q129">
        <v>25000</v>
      </c>
      <c r="R129">
        <v>93000</v>
      </c>
      <c r="S129">
        <v>73800</v>
      </c>
      <c r="T129">
        <v>48500</v>
      </c>
      <c r="U129">
        <v>60.34</v>
      </c>
      <c r="V129">
        <v>300000</v>
      </c>
    </row>
    <row r="130" spans="1:22">
      <c r="A130" t="s">
        <v>346</v>
      </c>
      <c r="B130">
        <v>23650</v>
      </c>
      <c r="C130">
        <v>2044</v>
      </c>
      <c r="D130" t="s">
        <v>541</v>
      </c>
      <c r="E130" s="115">
        <v>41304</v>
      </c>
      <c r="F130" t="s">
        <v>58</v>
      </c>
      <c r="G130" t="s">
        <v>542</v>
      </c>
      <c r="H130" t="s">
        <v>4</v>
      </c>
      <c r="I130" t="s">
        <v>327</v>
      </c>
      <c r="J130" t="s">
        <v>151</v>
      </c>
      <c r="K130" t="s">
        <v>232</v>
      </c>
      <c r="L130">
        <v>2</v>
      </c>
      <c r="M130">
        <v>1</v>
      </c>
      <c r="N130">
        <v>2013</v>
      </c>
      <c r="O130">
        <v>30000</v>
      </c>
      <c r="P130">
        <v>4560</v>
      </c>
      <c r="Q130">
        <v>6000</v>
      </c>
      <c r="R130">
        <v>31700</v>
      </c>
      <c r="S130">
        <v>24000</v>
      </c>
      <c r="T130">
        <v>6000</v>
      </c>
      <c r="U130">
        <v>80</v>
      </c>
      <c r="V130">
        <v>102260</v>
      </c>
    </row>
    <row r="131" spans="1:22">
      <c r="A131" t="s">
        <v>346</v>
      </c>
      <c r="B131">
        <v>23651</v>
      </c>
      <c r="C131">
        <v>2045</v>
      </c>
      <c r="D131" t="s">
        <v>543</v>
      </c>
      <c r="E131" s="115">
        <v>41311</v>
      </c>
      <c r="F131" t="s">
        <v>58</v>
      </c>
      <c r="G131" t="s">
        <v>544</v>
      </c>
      <c r="H131" t="s">
        <v>4</v>
      </c>
      <c r="I131" t="s">
        <v>322</v>
      </c>
      <c r="J131" t="s">
        <v>545</v>
      </c>
      <c r="K131" t="s">
        <v>232</v>
      </c>
      <c r="L131">
        <v>6</v>
      </c>
      <c r="M131">
        <v>3</v>
      </c>
      <c r="N131">
        <v>2013</v>
      </c>
      <c r="O131">
        <v>2000</v>
      </c>
      <c r="P131">
        <v>3500</v>
      </c>
      <c r="Q131">
        <v>0</v>
      </c>
      <c r="R131">
        <v>46500</v>
      </c>
      <c r="S131">
        <v>60000</v>
      </c>
      <c r="T131">
        <v>38000</v>
      </c>
      <c r="U131">
        <v>61.22</v>
      </c>
      <c r="V131">
        <v>150000</v>
      </c>
    </row>
    <row r="132" spans="1:22">
      <c r="A132" t="s">
        <v>346</v>
      </c>
      <c r="B132">
        <v>23877</v>
      </c>
      <c r="C132">
        <v>2046</v>
      </c>
      <c r="D132" t="s">
        <v>546</v>
      </c>
      <c r="E132" s="115">
        <v>41305</v>
      </c>
      <c r="F132" t="s">
        <v>58</v>
      </c>
      <c r="G132" t="s">
        <v>547</v>
      </c>
      <c r="H132" t="s">
        <v>8</v>
      </c>
      <c r="I132" t="s">
        <v>261</v>
      </c>
      <c r="J132" t="s">
        <v>548</v>
      </c>
      <c r="K132" t="s">
        <v>232</v>
      </c>
      <c r="L132">
        <v>10</v>
      </c>
      <c r="M132">
        <v>7</v>
      </c>
      <c r="N132">
        <v>2013</v>
      </c>
      <c r="O132">
        <v>0</v>
      </c>
      <c r="P132">
        <v>0</v>
      </c>
      <c r="Q132">
        <v>0</v>
      </c>
      <c r="R132">
        <v>102600</v>
      </c>
      <c r="S132">
        <v>137400</v>
      </c>
      <c r="T132">
        <v>45000</v>
      </c>
      <c r="U132">
        <v>75.319999999999993</v>
      </c>
      <c r="V132">
        <v>285000</v>
      </c>
    </row>
    <row r="133" spans="1:22">
      <c r="A133" t="s">
        <v>346</v>
      </c>
      <c r="B133">
        <v>23862</v>
      </c>
      <c r="C133">
        <v>2047</v>
      </c>
      <c r="D133" t="s">
        <v>549</v>
      </c>
      <c r="E133" s="115">
        <v>41305</v>
      </c>
      <c r="F133" t="s">
        <v>58</v>
      </c>
      <c r="G133" t="s">
        <v>550</v>
      </c>
      <c r="H133" t="s">
        <v>8</v>
      </c>
      <c r="I133" t="s">
        <v>329</v>
      </c>
      <c r="J133" t="s">
        <v>551</v>
      </c>
      <c r="K133" t="s">
        <v>232</v>
      </c>
      <c r="L133">
        <v>3</v>
      </c>
      <c r="M133">
        <v>2</v>
      </c>
      <c r="N133">
        <v>2013</v>
      </c>
      <c r="O133">
        <v>55000</v>
      </c>
      <c r="P133">
        <v>47500</v>
      </c>
      <c r="Q133">
        <v>0</v>
      </c>
      <c r="R133">
        <v>82969</v>
      </c>
      <c r="S133">
        <v>40000</v>
      </c>
      <c r="T133">
        <v>5000</v>
      </c>
      <c r="U133">
        <v>88.88</v>
      </c>
      <c r="V133">
        <v>230469</v>
      </c>
    </row>
    <row r="134" spans="1:22">
      <c r="A134" t="s">
        <v>346</v>
      </c>
      <c r="B134">
        <v>23652</v>
      </c>
      <c r="C134">
        <v>2048</v>
      </c>
      <c r="D134" t="s">
        <v>552</v>
      </c>
      <c r="E134" s="115">
        <v>41305</v>
      </c>
      <c r="F134" t="s">
        <v>58</v>
      </c>
      <c r="G134" t="s">
        <v>553</v>
      </c>
      <c r="H134" t="s">
        <v>4</v>
      </c>
      <c r="I134" t="s">
        <v>331</v>
      </c>
      <c r="J134" t="s">
        <v>143</v>
      </c>
      <c r="K134" t="s">
        <v>232</v>
      </c>
      <c r="L134">
        <v>2</v>
      </c>
      <c r="M134">
        <v>1</v>
      </c>
      <c r="N134">
        <v>2013</v>
      </c>
      <c r="O134">
        <v>1390</v>
      </c>
      <c r="P134">
        <v>0</v>
      </c>
      <c r="Q134">
        <v>6500</v>
      </c>
      <c r="R134">
        <v>25110</v>
      </c>
      <c r="S134">
        <v>36000</v>
      </c>
      <c r="T134">
        <v>12000</v>
      </c>
      <c r="U134">
        <v>75</v>
      </c>
      <c r="V134">
        <v>81000</v>
      </c>
    </row>
    <row r="135" spans="1:22">
      <c r="A135" t="s">
        <v>346</v>
      </c>
      <c r="B135">
        <v>23863</v>
      </c>
      <c r="C135">
        <v>2050</v>
      </c>
      <c r="D135" t="s">
        <v>554</v>
      </c>
      <c r="E135" s="115">
        <v>41305</v>
      </c>
      <c r="F135" t="s">
        <v>58</v>
      </c>
      <c r="G135" t="s">
        <v>555</v>
      </c>
      <c r="H135" t="s">
        <v>8</v>
      </c>
      <c r="I135" t="s">
        <v>329</v>
      </c>
      <c r="J135" t="s">
        <v>556</v>
      </c>
      <c r="K135" t="s">
        <v>232</v>
      </c>
      <c r="L135">
        <v>4</v>
      </c>
      <c r="M135">
        <v>2</v>
      </c>
      <c r="N135">
        <v>2013</v>
      </c>
      <c r="O135">
        <v>35000</v>
      </c>
      <c r="P135">
        <v>40000</v>
      </c>
      <c r="Q135">
        <v>0</v>
      </c>
      <c r="R135">
        <v>84375</v>
      </c>
      <c r="S135">
        <v>50000</v>
      </c>
      <c r="T135">
        <v>25000</v>
      </c>
      <c r="U135">
        <v>66.66</v>
      </c>
      <c r="V135">
        <v>234375</v>
      </c>
    </row>
    <row r="136" spans="1:22">
      <c r="A136" t="s">
        <v>346</v>
      </c>
      <c r="B136">
        <v>23653</v>
      </c>
      <c r="C136">
        <v>2051</v>
      </c>
      <c r="D136" t="s">
        <v>557</v>
      </c>
      <c r="E136" s="115">
        <v>41310</v>
      </c>
      <c r="F136" t="s">
        <v>58</v>
      </c>
      <c r="G136" t="s">
        <v>558</v>
      </c>
      <c r="H136" t="s">
        <v>4</v>
      </c>
      <c r="I136" t="s">
        <v>343</v>
      </c>
      <c r="J136" t="s">
        <v>559</v>
      </c>
      <c r="K136" t="s">
        <v>232</v>
      </c>
      <c r="L136">
        <v>3</v>
      </c>
      <c r="M136">
        <v>2</v>
      </c>
      <c r="N136">
        <v>2013</v>
      </c>
      <c r="O136">
        <v>0</v>
      </c>
      <c r="P136">
        <v>2441</v>
      </c>
      <c r="Q136">
        <v>1000</v>
      </c>
      <c r="R136">
        <v>23111</v>
      </c>
      <c r="S136">
        <v>47000</v>
      </c>
      <c r="T136">
        <v>1000</v>
      </c>
      <c r="U136">
        <v>97.91</v>
      </c>
      <c r="V136">
        <v>74552</v>
      </c>
    </row>
    <row r="137" spans="1:22">
      <c r="A137" t="s">
        <v>346</v>
      </c>
      <c r="B137">
        <v>23955</v>
      </c>
      <c r="C137">
        <v>2052</v>
      </c>
      <c r="D137" t="s">
        <v>560</v>
      </c>
      <c r="E137" s="115">
        <v>41309</v>
      </c>
      <c r="F137" t="s">
        <v>51</v>
      </c>
      <c r="G137" t="s">
        <v>561</v>
      </c>
      <c r="H137" t="s">
        <v>37</v>
      </c>
      <c r="I137" t="s">
        <v>562</v>
      </c>
      <c r="J137" t="s">
        <v>563</v>
      </c>
      <c r="K137" t="s">
        <v>232</v>
      </c>
      <c r="L137">
        <v>16</v>
      </c>
      <c r="M137">
        <v>10</v>
      </c>
      <c r="N137">
        <v>2013</v>
      </c>
      <c r="O137">
        <v>50000</v>
      </c>
      <c r="P137">
        <v>100000</v>
      </c>
      <c r="Q137">
        <v>44400</v>
      </c>
      <c r="R137">
        <v>204750</v>
      </c>
      <c r="S137">
        <v>155000</v>
      </c>
      <c r="T137">
        <v>100600</v>
      </c>
      <c r="U137">
        <v>60.64</v>
      </c>
      <c r="V137">
        <v>654750</v>
      </c>
    </row>
    <row r="138" spans="1:22">
      <c r="A138" t="s">
        <v>346</v>
      </c>
      <c r="B138">
        <v>23956</v>
      </c>
      <c r="C138">
        <v>2053</v>
      </c>
      <c r="D138" t="s">
        <v>564</v>
      </c>
      <c r="E138" s="115">
        <v>41309</v>
      </c>
      <c r="F138" t="s">
        <v>51</v>
      </c>
      <c r="G138" t="s">
        <v>565</v>
      </c>
      <c r="H138" t="s">
        <v>37</v>
      </c>
      <c r="I138" t="s">
        <v>236</v>
      </c>
      <c r="J138" t="s">
        <v>566</v>
      </c>
      <c r="K138" t="s">
        <v>232</v>
      </c>
      <c r="L138">
        <v>41</v>
      </c>
      <c r="M138">
        <v>24</v>
      </c>
      <c r="N138">
        <v>2013</v>
      </c>
      <c r="O138">
        <v>2000</v>
      </c>
      <c r="P138">
        <v>57000</v>
      </c>
      <c r="Q138">
        <v>70000</v>
      </c>
      <c r="R138">
        <v>204750</v>
      </c>
      <c r="S138">
        <v>194000</v>
      </c>
      <c r="T138">
        <v>127000</v>
      </c>
      <c r="U138">
        <v>60.43</v>
      </c>
      <c r="V138">
        <v>654750</v>
      </c>
    </row>
    <row r="139" spans="1:22">
      <c r="A139" t="s">
        <v>346</v>
      </c>
      <c r="B139">
        <v>23545</v>
      </c>
      <c r="C139">
        <v>2054</v>
      </c>
      <c r="D139" t="s">
        <v>567</v>
      </c>
      <c r="E139" s="115">
        <v>41309</v>
      </c>
      <c r="F139" t="s">
        <v>51</v>
      </c>
      <c r="G139" t="s">
        <v>568</v>
      </c>
      <c r="H139" t="s">
        <v>31</v>
      </c>
      <c r="I139" t="s">
        <v>569</v>
      </c>
      <c r="J139" t="s">
        <v>36</v>
      </c>
      <c r="K139" t="s">
        <v>232</v>
      </c>
      <c r="L139">
        <v>18</v>
      </c>
      <c r="M139">
        <v>18</v>
      </c>
      <c r="N139">
        <v>2013</v>
      </c>
      <c r="O139">
        <v>350000</v>
      </c>
      <c r="P139">
        <v>150000</v>
      </c>
      <c r="Q139">
        <v>79000</v>
      </c>
      <c r="R139">
        <v>506000</v>
      </c>
      <c r="S139">
        <v>180000</v>
      </c>
      <c r="T139">
        <v>0</v>
      </c>
      <c r="U139">
        <v>100</v>
      </c>
      <c r="V139">
        <v>1265000</v>
      </c>
    </row>
    <row r="140" spans="1:22">
      <c r="A140" t="s">
        <v>346</v>
      </c>
      <c r="B140">
        <v>23578</v>
      </c>
      <c r="C140">
        <v>2055</v>
      </c>
      <c r="D140" t="s">
        <v>570</v>
      </c>
      <c r="E140" s="115">
        <v>41312</v>
      </c>
      <c r="F140" t="s">
        <v>58</v>
      </c>
      <c r="G140" t="s">
        <v>571</v>
      </c>
      <c r="H140" t="s">
        <v>572</v>
      </c>
      <c r="I140" t="s">
        <v>573</v>
      </c>
      <c r="J140" t="s">
        <v>574</v>
      </c>
      <c r="K140" t="s">
        <v>232</v>
      </c>
      <c r="L140">
        <v>4</v>
      </c>
      <c r="M140">
        <v>4</v>
      </c>
      <c r="N140">
        <v>2013</v>
      </c>
      <c r="O140">
        <v>115000</v>
      </c>
      <c r="P140">
        <v>0</v>
      </c>
      <c r="Q140">
        <v>27000</v>
      </c>
      <c r="R140">
        <v>86990</v>
      </c>
      <c r="S140">
        <v>55000</v>
      </c>
      <c r="T140">
        <v>0</v>
      </c>
      <c r="U140">
        <v>100</v>
      </c>
      <c r="V140">
        <v>283990</v>
      </c>
    </row>
    <row r="141" spans="1:22">
      <c r="A141" t="s">
        <v>346</v>
      </c>
      <c r="B141">
        <v>23898</v>
      </c>
      <c r="C141">
        <v>2056</v>
      </c>
      <c r="D141" t="s">
        <v>575</v>
      </c>
      <c r="E141" s="115">
        <v>41309</v>
      </c>
      <c r="F141" t="s">
        <v>51</v>
      </c>
      <c r="G141" t="s">
        <v>576</v>
      </c>
      <c r="H141" t="s">
        <v>4</v>
      </c>
      <c r="I141" t="s">
        <v>304</v>
      </c>
      <c r="J141" t="s">
        <v>6</v>
      </c>
      <c r="K141" t="s">
        <v>232</v>
      </c>
      <c r="L141">
        <v>6</v>
      </c>
      <c r="M141">
        <v>3</v>
      </c>
      <c r="N141">
        <v>2013</v>
      </c>
      <c r="O141">
        <v>30437</v>
      </c>
      <c r="P141">
        <v>4000</v>
      </c>
      <c r="Q141">
        <v>53500</v>
      </c>
      <c r="R141">
        <v>95443</v>
      </c>
      <c r="S141">
        <v>75000</v>
      </c>
      <c r="T141">
        <v>49500</v>
      </c>
      <c r="U141">
        <v>60.24</v>
      </c>
      <c r="V141">
        <v>307880</v>
      </c>
    </row>
    <row r="142" spans="1:22">
      <c r="A142" t="s">
        <v>346</v>
      </c>
      <c r="B142">
        <v>23654</v>
      </c>
      <c r="C142">
        <v>2058</v>
      </c>
      <c r="D142" t="s">
        <v>577</v>
      </c>
      <c r="E142" s="115">
        <v>41305</v>
      </c>
      <c r="F142" t="s">
        <v>58</v>
      </c>
      <c r="G142" t="s">
        <v>578</v>
      </c>
      <c r="H142" t="s">
        <v>4</v>
      </c>
      <c r="I142" t="s">
        <v>327</v>
      </c>
      <c r="J142" t="s">
        <v>579</v>
      </c>
      <c r="K142" t="s">
        <v>232</v>
      </c>
      <c r="L142">
        <v>2</v>
      </c>
      <c r="M142">
        <v>1</v>
      </c>
      <c r="N142">
        <v>2013</v>
      </c>
      <c r="O142">
        <v>42842</v>
      </c>
      <c r="P142">
        <v>4000</v>
      </c>
      <c r="Q142">
        <v>6000</v>
      </c>
      <c r="R142">
        <v>37218</v>
      </c>
      <c r="S142">
        <v>24000</v>
      </c>
      <c r="T142">
        <v>6000</v>
      </c>
      <c r="U142">
        <v>80</v>
      </c>
      <c r="V142">
        <v>120060</v>
      </c>
    </row>
    <row r="143" spans="1:22">
      <c r="A143" t="s">
        <v>346</v>
      </c>
      <c r="B143">
        <v>23655</v>
      </c>
      <c r="C143">
        <v>2059</v>
      </c>
      <c r="D143" t="s">
        <v>580</v>
      </c>
      <c r="E143" s="115">
        <v>41308</v>
      </c>
      <c r="F143" t="s">
        <v>58</v>
      </c>
      <c r="G143" t="s">
        <v>581</v>
      </c>
      <c r="H143" t="s">
        <v>4</v>
      </c>
      <c r="I143" t="s">
        <v>281</v>
      </c>
      <c r="J143" t="s">
        <v>582</v>
      </c>
      <c r="K143" t="s">
        <v>232</v>
      </c>
      <c r="L143">
        <v>3</v>
      </c>
      <c r="M143">
        <v>2</v>
      </c>
      <c r="N143">
        <v>2013</v>
      </c>
      <c r="O143">
        <v>12631</v>
      </c>
      <c r="P143">
        <v>0</v>
      </c>
      <c r="Q143">
        <v>30000</v>
      </c>
      <c r="R143">
        <v>47906</v>
      </c>
      <c r="S143">
        <v>48000</v>
      </c>
      <c r="T143">
        <v>16000</v>
      </c>
      <c r="U143">
        <v>75</v>
      </c>
      <c r="V143">
        <v>154537</v>
      </c>
    </row>
    <row r="144" spans="1:22">
      <c r="A144" t="s">
        <v>346</v>
      </c>
      <c r="B144">
        <v>23656</v>
      </c>
      <c r="C144">
        <v>2060</v>
      </c>
      <c r="D144" t="s">
        <v>583</v>
      </c>
      <c r="E144" s="115">
        <v>41309</v>
      </c>
      <c r="F144" t="s">
        <v>58</v>
      </c>
      <c r="G144" t="s">
        <v>584</v>
      </c>
      <c r="H144" t="s">
        <v>4</v>
      </c>
      <c r="I144" t="s">
        <v>449</v>
      </c>
      <c r="J144" t="s">
        <v>585</v>
      </c>
      <c r="K144" t="s">
        <v>232</v>
      </c>
      <c r="L144">
        <v>2</v>
      </c>
      <c r="M144">
        <v>1</v>
      </c>
      <c r="N144">
        <v>2013</v>
      </c>
      <c r="O144">
        <v>32000</v>
      </c>
      <c r="P144">
        <v>10607</v>
      </c>
      <c r="Q144">
        <v>4000</v>
      </c>
      <c r="R144">
        <v>45650</v>
      </c>
      <c r="S144">
        <v>35000</v>
      </c>
      <c r="T144">
        <v>20000</v>
      </c>
      <c r="U144">
        <v>63.63</v>
      </c>
      <c r="V144">
        <v>147257</v>
      </c>
    </row>
    <row r="145" spans="1:22">
      <c r="A145" t="s">
        <v>346</v>
      </c>
      <c r="B145">
        <v>23657</v>
      </c>
      <c r="C145">
        <v>2061</v>
      </c>
      <c r="D145" t="s">
        <v>586</v>
      </c>
      <c r="E145" s="115">
        <v>41309</v>
      </c>
      <c r="F145" t="s">
        <v>58</v>
      </c>
      <c r="G145" t="s">
        <v>587</v>
      </c>
      <c r="H145" t="s">
        <v>4</v>
      </c>
      <c r="I145" t="s">
        <v>327</v>
      </c>
      <c r="J145" t="s">
        <v>53</v>
      </c>
      <c r="K145" t="s">
        <v>232</v>
      </c>
      <c r="L145">
        <v>2</v>
      </c>
      <c r="M145">
        <v>1</v>
      </c>
      <c r="N145">
        <v>2013</v>
      </c>
      <c r="O145">
        <v>16798.900000000001</v>
      </c>
      <c r="P145">
        <v>13000</v>
      </c>
      <c r="Q145">
        <v>12000</v>
      </c>
      <c r="R145">
        <v>45511.1</v>
      </c>
      <c r="S145">
        <v>49500</v>
      </c>
      <c r="T145">
        <v>10000</v>
      </c>
      <c r="U145">
        <v>83.19</v>
      </c>
      <c r="V145">
        <v>146810</v>
      </c>
    </row>
    <row r="146" spans="1:22">
      <c r="A146" t="s">
        <v>346</v>
      </c>
      <c r="B146">
        <v>23658</v>
      </c>
      <c r="C146">
        <v>2062</v>
      </c>
      <c r="D146" t="s">
        <v>588</v>
      </c>
      <c r="E146" s="115">
        <v>41309</v>
      </c>
      <c r="F146" t="s">
        <v>58</v>
      </c>
      <c r="G146" t="s">
        <v>589</v>
      </c>
      <c r="H146" t="s">
        <v>4</v>
      </c>
      <c r="I146" t="s">
        <v>322</v>
      </c>
      <c r="J146" t="s">
        <v>590</v>
      </c>
      <c r="K146" t="s">
        <v>232</v>
      </c>
      <c r="L146">
        <v>1</v>
      </c>
      <c r="M146">
        <v>1</v>
      </c>
      <c r="N146">
        <v>2013</v>
      </c>
      <c r="O146">
        <v>0</v>
      </c>
      <c r="P146">
        <v>84600</v>
      </c>
      <c r="Q146">
        <v>0</v>
      </c>
      <c r="R146">
        <v>43400</v>
      </c>
      <c r="S146">
        <v>12000</v>
      </c>
      <c r="T146">
        <v>0</v>
      </c>
      <c r="U146">
        <v>100</v>
      </c>
      <c r="V146">
        <v>140000</v>
      </c>
    </row>
    <row r="147" spans="1:22">
      <c r="A147" t="s">
        <v>346</v>
      </c>
      <c r="B147">
        <v>23957</v>
      </c>
      <c r="C147">
        <v>2064</v>
      </c>
      <c r="D147" t="s">
        <v>591</v>
      </c>
      <c r="E147" s="115">
        <v>41309</v>
      </c>
      <c r="F147" t="s">
        <v>51</v>
      </c>
      <c r="G147" t="s">
        <v>592</v>
      </c>
      <c r="H147" t="s">
        <v>37</v>
      </c>
      <c r="I147" t="s">
        <v>593</v>
      </c>
      <c r="J147" t="s">
        <v>594</v>
      </c>
      <c r="K147" t="s">
        <v>232</v>
      </c>
      <c r="L147">
        <v>24</v>
      </c>
      <c r="M147">
        <v>19</v>
      </c>
      <c r="N147">
        <v>2013</v>
      </c>
      <c r="O147">
        <v>8000</v>
      </c>
      <c r="P147">
        <v>140000</v>
      </c>
      <c r="Q147">
        <v>160000</v>
      </c>
      <c r="R147">
        <v>204750</v>
      </c>
      <c r="S147">
        <v>90000</v>
      </c>
      <c r="T147">
        <v>52000</v>
      </c>
      <c r="U147">
        <v>63.38</v>
      </c>
      <c r="V147">
        <v>654750</v>
      </c>
    </row>
    <row r="148" spans="1:22">
      <c r="A148" t="s">
        <v>346</v>
      </c>
      <c r="B148">
        <v>23884</v>
      </c>
      <c r="C148">
        <v>2066</v>
      </c>
      <c r="D148" t="s">
        <v>595</v>
      </c>
      <c r="E148" s="115">
        <v>41309</v>
      </c>
      <c r="F148" t="s">
        <v>51</v>
      </c>
      <c r="G148" t="s">
        <v>596</v>
      </c>
      <c r="H148" t="s">
        <v>8</v>
      </c>
      <c r="I148" t="s">
        <v>308</v>
      </c>
      <c r="J148" t="s">
        <v>174</v>
      </c>
      <c r="K148" t="s">
        <v>232</v>
      </c>
      <c r="L148">
        <v>24</v>
      </c>
      <c r="M148">
        <v>17</v>
      </c>
      <c r="N148">
        <v>2013</v>
      </c>
      <c r="O148">
        <v>90000</v>
      </c>
      <c r="P148">
        <v>80000</v>
      </c>
      <c r="Q148">
        <v>5000</v>
      </c>
      <c r="R148">
        <v>193400</v>
      </c>
      <c r="S148">
        <v>109600</v>
      </c>
      <c r="T148">
        <v>58700</v>
      </c>
      <c r="U148">
        <v>65.12</v>
      </c>
      <c r="V148">
        <v>536700</v>
      </c>
    </row>
    <row r="149" spans="1:22">
      <c r="A149" t="s">
        <v>346</v>
      </c>
      <c r="B149">
        <v>23659</v>
      </c>
      <c r="C149">
        <v>2067</v>
      </c>
      <c r="D149" t="s">
        <v>597</v>
      </c>
      <c r="E149" s="115">
        <v>41309</v>
      </c>
      <c r="F149" t="s">
        <v>58</v>
      </c>
      <c r="G149" t="s">
        <v>598</v>
      </c>
      <c r="H149" t="s">
        <v>4</v>
      </c>
      <c r="I149" t="s">
        <v>449</v>
      </c>
      <c r="J149" t="s">
        <v>599</v>
      </c>
      <c r="K149" t="s">
        <v>232</v>
      </c>
      <c r="L149">
        <v>3</v>
      </c>
      <c r="M149">
        <v>1</v>
      </c>
      <c r="N149">
        <v>2013</v>
      </c>
      <c r="O149">
        <v>0</v>
      </c>
      <c r="P149">
        <v>0</v>
      </c>
      <c r="Q149">
        <v>4000</v>
      </c>
      <c r="R149">
        <v>20534.400000000001</v>
      </c>
      <c r="S149">
        <v>26305.599999999999</v>
      </c>
      <c r="T149">
        <v>15400</v>
      </c>
      <c r="U149">
        <v>63.07</v>
      </c>
      <c r="V149">
        <v>66240</v>
      </c>
    </row>
    <row r="150" spans="1:22">
      <c r="A150" t="s">
        <v>346</v>
      </c>
      <c r="B150">
        <v>23660</v>
      </c>
      <c r="C150">
        <v>2069</v>
      </c>
      <c r="D150" t="s">
        <v>600</v>
      </c>
      <c r="E150" s="115">
        <v>41306</v>
      </c>
      <c r="F150" t="s">
        <v>51</v>
      </c>
      <c r="G150" t="s">
        <v>601</v>
      </c>
      <c r="H150" t="s">
        <v>4</v>
      </c>
      <c r="I150" t="s">
        <v>404</v>
      </c>
      <c r="J150" t="s">
        <v>602</v>
      </c>
      <c r="K150" t="s">
        <v>232</v>
      </c>
      <c r="L150">
        <v>5</v>
      </c>
      <c r="M150">
        <v>3</v>
      </c>
      <c r="N150">
        <v>2013</v>
      </c>
      <c r="O150">
        <v>36800</v>
      </c>
      <c r="P150">
        <v>32000</v>
      </c>
      <c r="Q150">
        <v>50000</v>
      </c>
      <c r="R150">
        <v>68200</v>
      </c>
      <c r="S150">
        <v>21000</v>
      </c>
      <c r="T150">
        <v>12000</v>
      </c>
      <c r="U150">
        <v>63.63</v>
      </c>
      <c r="V150">
        <v>220000</v>
      </c>
    </row>
    <row r="151" spans="1:22">
      <c r="A151" t="s">
        <v>346</v>
      </c>
      <c r="B151">
        <v>23661</v>
      </c>
      <c r="C151">
        <v>2072</v>
      </c>
      <c r="D151" t="s">
        <v>603</v>
      </c>
      <c r="E151" s="115">
        <v>41311</v>
      </c>
      <c r="F151" t="s">
        <v>58</v>
      </c>
      <c r="G151" t="s">
        <v>604</v>
      </c>
      <c r="H151" t="s">
        <v>4</v>
      </c>
      <c r="I151" t="s">
        <v>322</v>
      </c>
      <c r="J151" t="s">
        <v>133</v>
      </c>
      <c r="K151" t="s">
        <v>232</v>
      </c>
      <c r="L151">
        <v>6</v>
      </c>
      <c r="M151">
        <v>3</v>
      </c>
      <c r="N151">
        <v>2013</v>
      </c>
      <c r="O151">
        <v>0</v>
      </c>
      <c r="P151">
        <v>5600</v>
      </c>
      <c r="Q151">
        <v>6000</v>
      </c>
      <c r="R151">
        <v>43400</v>
      </c>
      <c r="S151">
        <v>51000</v>
      </c>
      <c r="T151">
        <v>34000</v>
      </c>
      <c r="U151">
        <v>60</v>
      </c>
      <c r="V151">
        <v>140000</v>
      </c>
    </row>
    <row r="152" spans="1:22">
      <c r="A152" t="s">
        <v>346</v>
      </c>
      <c r="B152">
        <v>23662</v>
      </c>
      <c r="C152">
        <v>2073</v>
      </c>
      <c r="D152" t="s">
        <v>605</v>
      </c>
      <c r="E152" s="115">
        <v>41310</v>
      </c>
      <c r="F152" t="s">
        <v>58</v>
      </c>
      <c r="G152" t="s">
        <v>606</v>
      </c>
      <c r="H152" t="s">
        <v>4</v>
      </c>
      <c r="I152" t="s">
        <v>302</v>
      </c>
      <c r="J152" t="s">
        <v>607</v>
      </c>
      <c r="K152" t="s">
        <v>232</v>
      </c>
      <c r="L152">
        <v>2</v>
      </c>
      <c r="M152">
        <v>1</v>
      </c>
      <c r="N152">
        <v>2013</v>
      </c>
      <c r="O152">
        <v>1600</v>
      </c>
      <c r="P152">
        <v>0</v>
      </c>
      <c r="Q152">
        <v>0</v>
      </c>
      <c r="R152">
        <v>9300</v>
      </c>
      <c r="S152">
        <v>15000</v>
      </c>
      <c r="T152">
        <v>4100</v>
      </c>
      <c r="U152">
        <v>78.53</v>
      </c>
      <c r="V152">
        <v>30000</v>
      </c>
    </row>
    <row r="153" spans="1:22">
      <c r="A153" t="s">
        <v>346</v>
      </c>
      <c r="B153">
        <v>23605</v>
      </c>
      <c r="C153">
        <v>2076</v>
      </c>
      <c r="D153" t="s">
        <v>608</v>
      </c>
      <c r="E153" s="115">
        <v>41310</v>
      </c>
      <c r="F153" t="s">
        <v>58</v>
      </c>
      <c r="G153" t="s">
        <v>609</v>
      </c>
      <c r="H153" t="s">
        <v>39</v>
      </c>
      <c r="I153" t="s">
        <v>39</v>
      </c>
      <c r="J153" t="s">
        <v>189</v>
      </c>
      <c r="K153" t="s">
        <v>232</v>
      </c>
      <c r="L153">
        <v>4</v>
      </c>
      <c r="M153">
        <v>2</v>
      </c>
      <c r="N153">
        <v>2013</v>
      </c>
      <c r="O153">
        <v>34240</v>
      </c>
      <c r="P153">
        <v>25000</v>
      </c>
      <c r="Q153">
        <v>0</v>
      </c>
      <c r="R153">
        <v>86760</v>
      </c>
      <c r="S153">
        <v>65000</v>
      </c>
      <c r="T153">
        <v>30000</v>
      </c>
      <c r="U153">
        <v>68.42</v>
      </c>
      <c r="V153">
        <v>241000</v>
      </c>
    </row>
    <row r="154" spans="1:22">
      <c r="A154" t="s">
        <v>346</v>
      </c>
      <c r="B154">
        <v>23663</v>
      </c>
      <c r="C154">
        <v>2077</v>
      </c>
      <c r="D154" t="s">
        <v>610</v>
      </c>
      <c r="E154" s="115">
        <v>41310</v>
      </c>
      <c r="F154" t="s">
        <v>51</v>
      </c>
      <c r="G154" t="s">
        <v>611</v>
      </c>
      <c r="H154" t="s">
        <v>4</v>
      </c>
      <c r="I154" t="s">
        <v>281</v>
      </c>
      <c r="J154" t="s">
        <v>612</v>
      </c>
      <c r="K154" t="s">
        <v>232</v>
      </c>
      <c r="L154">
        <v>6</v>
      </c>
      <c r="M154">
        <v>4</v>
      </c>
      <c r="N154">
        <v>2013</v>
      </c>
      <c r="O154">
        <v>70000</v>
      </c>
      <c r="P154">
        <v>11377</v>
      </c>
      <c r="Q154">
        <v>40000</v>
      </c>
      <c r="R154">
        <v>121923</v>
      </c>
      <c r="S154">
        <v>90000</v>
      </c>
      <c r="T154">
        <v>60000</v>
      </c>
      <c r="U154">
        <v>60</v>
      </c>
      <c r="V154">
        <v>393300</v>
      </c>
    </row>
    <row r="155" spans="1:22">
      <c r="A155" t="s">
        <v>346</v>
      </c>
      <c r="B155">
        <v>23664</v>
      </c>
      <c r="C155">
        <v>2078</v>
      </c>
      <c r="D155" t="s">
        <v>613</v>
      </c>
      <c r="E155" s="115">
        <v>41310</v>
      </c>
      <c r="F155" t="s">
        <v>58</v>
      </c>
      <c r="G155" t="s">
        <v>614</v>
      </c>
      <c r="H155" t="s">
        <v>4</v>
      </c>
      <c r="I155" t="s">
        <v>503</v>
      </c>
      <c r="J155" t="s">
        <v>615</v>
      </c>
      <c r="K155" t="s">
        <v>232</v>
      </c>
      <c r="L155">
        <v>7</v>
      </c>
      <c r="M155">
        <v>4</v>
      </c>
      <c r="N155">
        <v>2013</v>
      </c>
      <c r="O155">
        <v>1000</v>
      </c>
      <c r="P155">
        <v>8000</v>
      </c>
      <c r="Q155">
        <v>15000</v>
      </c>
      <c r="R155">
        <v>53000</v>
      </c>
      <c r="S155">
        <v>64000</v>
      </c>
      <c r="T155">
        <v>29000</v>
      </c>
      <c r="U155">
        <v>68.81</v>
      </c>
      <c r="V155">
        <v>170000</v>
      </c>
    </row>
    <row r="156" spans="1:22">
      <c r="A156" t="s">
        <v>346</v>
      </c>
      <c r="B156">
        <v>23887</v>
      </c>
      <c r="C156">
        <v>2081</v>
      </c>
      <c r="D156" t="s">
        <v>616</v>
      </c>
      <c r="E156" s="115">
        <v>41310</v>
      </c>
      <c r="F156" t="s">
        <v>58</v>
      </c>
      <c r="G156" t="s">
        <v>617</v>
      </c>
      <c r="H156" t="s">
        <v>618</v>
      </c>
      <c r="I156" t="s">
        <v>619</v>
      </c>
      <c r="J156" t="s">
        <v>620</v>
      </c>
      <c r="K156" t="s">
        <v>232</v>
      </c>
      <c r="L156">
        <v>8</v>
      </c>
      <c r="M156">
        <v>6</v>
      </c>
      <c r="N156">
        <v>2013</v>
      </c>
      <c r="O156">
        <v>35000</v>
      </c>
      <c r="P156">
        <v>50000</v>
      </c>
      <c r="Q156">
        <v>55000</v>
      </c>
      <c r="R156">
        <v>78000</v>
      </c>
      <c r="S156">
        <v>66000</v>
      </c>
      <c r="T156">
        <v>10000</v>
      </c>
      <c r="U156">
        <v>86.84</v>
      </c>
      <c r="V156">
        <v>294000</v>
      </c>
    </row>
    <row r="157" spans="1:22">
      <c r="A157" t="s">
        <v>346</v>
      </c>
      <c r="B157">
        <v>23665</v>
      </c>
      <c r="C157">
        <v>2085</v>
      </c>
      <c r="D157" t="s">
        <v>621</v>
      </c>
      <c r="E157" s="115">
        <v>41311</v>
      </c>
      <c r="F157" t="s">
        <v>51</v>
      </c>
      <c r="G157" t="s">
        <v>622</v>
      </c>
      <c r="H157" t="s">
        <v>4</v>
      </c>
      <c r="I157" t="s">
        <v>306</v>
      </c>
      <c r="J157" t="s">
        <v>137</v>
      </c>
      <c r="K157" t="s">
        <v>232</v>
      </c>
      <c r="L157">
        <v>11</v>
      </c>
      <c r="M157">
        <v>8</v>
      </c>
      <c r="N157">
        <v>2013</v>
      </c>
      <c r="O157">
        <v>34897</v>
      </c>
      <c r="P157">
        <v>32000</v>
      </c>
      <c r="Q157">
        <v>14000</v>
      </c>
      <c r="R157">
        <v>116316</v>
      </c>
      <c r="S157">
        <v>107000</v>
      </c>
      <c r="T157">
        <v>71000</v>
      </c>
      <c r="U157">
        <v>60.11</v>
      </c>
      <c r="V157">
        <v>375213</v>
      </c>
    </row>
    <row r="158" spans="1:22">
      <c r="A158" t="s">
        <v>346</v>
      </c>
      <c r="B158">
        <v>23546</v>
      </c>
      <c r="C158">
        <v>2087</v>
      </c>
      <c r="D158" t="s">
        <v>623</v>
      </c>
      <c r="E158" s="115">
        <v>41310</v>
      </c>
      <c r="F158" t="s">
        <v>51</v>
      </c>
      <c r="G158" t="s">
        <v>624</v>
      </c>
      <c r="H158" t="s">
        <v>31</v>
      </c>
      <c r="I158" t="s">
        <v>625</v>
      </c>
      <c r="J158" t="s">
        <v>35</v>
      </c>
      <c r="K158" t="s">
        <v>232</v>
      </c>
      <c r="L158">
        <v>19</v>
      </c>
      <c r="M158">
        <v>19</v>
      </c>
      <c r="N158">
        <v>2013</v>
      </c>
      <c r="O158">
        <v>331000</v>
      </c>
      <c r="P158">
        <v>80000</v>
      </c>
      <c r="Q158">
        <v>200000</v>
      </c>
      <c r="R158">
        <v>534000</v>
      </c>
      <c r="S158">
        <v>190000</v>
      </c>
      <c r="T158">
        <v>0</v>
      </c>
      <c r="U158">
        <v>100</v>
      </c>
      <c r="V158">
        <v>1335000</v>
      </c>
    </row>
    <row r="159" spans="1:22">
      <c r="A159" t="s">
        <v>346</v>
      </c>
      <c r="B159">
        <v>23670</v>
      </c>
      <c r="C159">
        <v>2088</v>
      </c>
      <c r="D159" t="s">
        <v>626</v>
      </c>
      <c r="E159" s="115">
        <v>41310</v>
      </c>
      <c r="F159" t="s">
        <v>51</v>
      </c>
      <c r="G159" t="s">
        <v>627</v>
      </c>
      <c r="H159" t="s">
        <v>4</v>
      </c>
      <c r="I159" t="s">
        <v>628</v>
      </c>
      <c r="J159" t="s">
        <v>5</v>
      </c>
      <c r="K159" t="s">
        <v>232</v>
      </c>
      <c r="L159">
        <v>5</v>
      </c>
      <c r="M159">
        <v>3</v>
      </c>
      <c r="N159">
        <v>2013</v>
      </c>
      <c r="O159">
        <v>11000</v>
      </c>
      <c r="P159">
        <v>20000</v>
      </c>
      <c r="Q159">
        <v>30000</v>
      </c>
      <c r="R159">
        <v>62000</v>
      </c>
      <c r="S159">
        <v>55000</v>
      </c>
      <c r="T159">
        <v>22000</v>
      </c>
      <c r="U159">
        <v>71.42</v>
      </c>
      <c r="V159">
        <v>200000</v>
      </c>
    </row>
    <row r="160" spans="1:22">
      <c r="A160" t="s">
        <v>346</v>
      </c>
      <c r="B160">
        <v>23857</v>
      </c>
      <c r="C160">
        <v>2090</v>
      </c>
      <c r="D160" t="s">
        <v>629</v>
      </c>
      <c r="E160" s="115">
        <v>41310</v>
      </c>
      <c r="F160" t="s">
        <v>58</v>
      </c>
      <c r="G160" t="s">
        <v>630</v>
      </c>
      <c r="H160" t="s">
        <v>8</v>
      </c>
      <c r="I160" t="s">
        <v>251</v>
      </c>
      <c r="J160" t="s">
        <v>631</v>
      </c>
      <c r="K160" t="s">
        <v>232</v>
      </c>
      <c r="L160">
        <v>3</v>
      </c>
      <c r="M160">
        <v>2</v>
      </c>
      <c r="N160">
        <v>2013</v>
      </c>
      <c r="O160">
        <v>36500</v>
      </c>
      <c r="P160">
        <v>10000</v>
      </c>
      <c r="Q160">
        <v>30000</v>
      </c>
      <c r="R160">
        <v>76500</v>
      </c>
      <c r="S160">
        <v>34000</v>
      </c>
      <c r="T160">
        <v>17000</v>
      </c>
      <c r="U160">
        <v>66.66</v>
      </c>
      <c r="V160">
        <v>204000</v>
      </c>
    </row>
    <row r="161" spans="1:22">
      <c r="A161" t="s">
        <v>346</v>
      </c>
      <c r="B161">
        <v>23865</v>
      </c>
      <c r="C161">
        <v>2091</v>
      </c>
      <c r="D161" t="s">
        <v>632</v>
      </c>
      <c r="E161" s="115">
        <v>41310</v>
      </c>
      <c r="F161" t="s">
        <v>58</v>
      </c>
      <c r="G161" t="s">
        <v>633</v>
      </c>
      <c r="H161" t="s">
        <v>8</v>
      </c>
      <c r="I161" t="s">
        <v>634</v>
      </c>
      <c r="J161" t="s">
        <v>635</v>
      </c>
      <c r="K161" t="s">
        <v>232</v>
      </c>
      <c r="L161">
        <v>4</v>
      </c>
      <c r="M161">
        <v>2</v>
      </c>
      <c r="N161">
        <v>2013</v>
      </c>
      <c r="O161">
        <v>52900</v>
      </c>
      <c r="P161">
        <v>30000</v>
      </c>
      <c r="Q161">
        <v>15000</v>
      </c>
      <c r="R161">
        <v>72000</v>
      </c>
      <c r="S161">
        <v>22000</v>
      </c>
      <c r="T161">
        <v>8100</v>
      </c>
      <c r="U161">
        <v>73.08</v>
      </c>
      <c r="V161">
        <v>200000</v>
      </c>
    </row>
    <row r="162" spans="1:22">
      <c r="A162" t="s">
        <v>346</v>
      </c>
      <c r="B162">
        <v>23899</v>
      </c>
      <c r="C162">
        <v>2093</v>
      </c>
      <c r="D162" t="s">
        <v>636</v>
      </c>
      <c r="E162" s="115">
        <v>41310</v>
      </c>
      <c r="F162" t="s">
        <v>51</v>
      </c>
      <c r="G162" t="s">
        <v>637</v>
      </c>
      <c r="H162" t="s">
        <v>4</v>
      </c>
      <c r="I162" t="s">
        <v>253</v>
      </c>
      <c r="J162" t="s">
        <v>132</v>
      </c>
      <c r="K162" t="s">
        <v>232</v>
      </c>
      <c r="L162">
        <v>4</v>
      </c>
      <c r="M162">
        <v>2</v>
      </c>
      <c r="N162">
        <v>2013</v>
      </c>
      <c r="O162">
        <v>40164.6</v>
      </c>
      <c r="P162">
        <v>8000</v>
      </c>
      <c r="Q162">
        <v>20000</v>
      </c>
      <c r="R162">
        <v>61175.4</v>
      </c>
      <c r="S162">
        <v>41000</v>
      </c>
      <c r="T162">
        <v>27000</v>
      </c>
      <c r="U162">
        <v>60.29</v>
      </c>
      <c r="V162">
        <v>197340</v>
      </c>
    </row>
    <row r="163" spans="1:22">
      <c r="A163" t="s">
        <v>346</v>
      </c>
      <c r="B163">
        <v>23961</v>
      </c>
      <c r="C163">
        <v>2094</v>
      </c>
      <c r="D163" t="s">
        <v>638</v>
      </c>
      <c r="E163" s="115">
        <v>41310</v>
      </c>
      <c r="F163" t="s">
        <v>58</v>
      </c>
      <c r="G163" t="s">
        <v>639</v>
      </c>
      <c r="H163" t="s">
        <v>38</v>
      </c>
      <c r="I163" t="s">
        <v>640</v>
      </c>
      <c r="J163" t="s">
        <v>641</v>
      </c>
      <c r="K163" t="s">
        <v>232</v>
      </c>
      <c r="L163">
        <v>2</v>
      </c>
      <c r="M163">
        <v>1</v>
      </c>
      <c r="N163">
        <v>2013</v>
      </c>
      <c r="O163">
        <v>0</v>
      </c>
      <c r="P163">
        <v>0</v>
      </c>
      <c r="Q163">
        <v>4968</v>
      </c>
      <c r="R163">
        <v>30032</v>
      </c>
      <c r="S163">
        <v>60000</v>
      </c>
      <c r="T163">
        <v>10000</v>
      </c>
      <c r="U163">
        <v>85.71</v>
      </c>
      <c r="V163">
        <v>105000</v>
      </c>
    </row>
    <row r="164" spans="1:22">
      <c r="A164" t="s">
        <v>346</v>
      </c>
      <c r="B164">
        <v>23671</v>
      </c>
      <c r="C164">
        <v>2095</v>
      </c>
      <c r="D164" t="s">
        <v>642</v>
      </c>
      <c r="E164" s="115">
        <v>41311</v>
      </c>
      <c r="F164" t="s">
        <v>58</v>
      </c>
      <c r="G164" t="s">
        <v>643</v>
      </c>
      <c r="H164" t="s">
        <v>4</v>
      </c>
      <c r="I164" t="s">
        <v>327</v>
      </c>
      <c r="J164" t="s">
        <v>644</v>
      </c>
      <c r="K164" t="s">
        <v>232</v>
      </c>
      <c r="L164">
        <v>2</v>
      </c>
      <c r="M164">
        <v>1</v>
      </c>
      <c r="N164">
        <v>2013</v>
      </c>
      <c r="O164">
        <v>58850</v>
      </c>
      <c r="P164">
        <v>7000</v>
      </c>
      <c r="Q164">
        <v>8000</v>
      </c>
      <c r="R164">
        <v>51150</v>
      </c>
      <c r="S164">
        <v>30000</v>
      </c>
      <c r="T164">
        <v>10000</v>
      </c>
      <c r="U164">
        <v>75</v>
      </c>
      <c r="V164">
        <v>165000</v>
      </c>
    </row>
    <row r="165" spans="1:22">
      <c r="A165" t="s">
        <v>346</v>
      </c>
      <c r="B165">
        <v>23870</v>
      </c>
      <c r="C165">
        <v>2096</v>
      </c>
      <c r="D165" t="s">
        <v>645</v>
      </c>
      <c r="E165" s="115">
        <v>41312</v>
      </c>
      <c r="F165" t="s">
        <v>58</v>
      </c>
      <c r="G165" t="s">
        <v>646</v>
      </c>
      <c r="H165" t="s">
        <v>8</v>
      </c>
      <c r="I165" t="s">
        <v>259</v>
      </c>
      <c r="J165" t="s">
        <v>647</v>
      </c>
      <c r="K165" t="s">
        <v>232</v>
      </c>
      <c r="L165">
        <v>6</v>
      </c>
      <c r="M165">
        <v>6</v>
      </c>
      <c r="N165">
        <v>2013</v>
      </c>
      <c r="O165">
        <v>37000</v>
      </c>
      <c r="P165">
        <v>0</v>
      </c>
      <c r="Q165">
        <v>16000</v>
      </c>
      <c r="R165">
        <v>66600</v>
      </c>
      <c r="S165">
        <v>65400</v>
      </c>
      <c r="T165">
        <v>0</v>
      </c>
      <c r="U165">
        <v>100</v>
      </c>
      <c r="V165">
        <v>185000</v>
      </c>
    </row>
    <row r="166" spans="1:22">
      <c r="A166" t="s">
        <v>346</v>
      </c>
      <c r="B166">
        <v>23666</v>
      </c>
      <c r="C166">
        <v>2098</v>
      </c>
      <c r="D166" t="s">
        <v>648</v>
      </c>
      <c r="E166" s="115">
        <v>41310</v>
      </c>
      <c r="F166" t="s">
        <v>58</v>
      </c>
      <c r="G166" t="s">
        <v>649</v>
      </c>
      <c r="H166" t="s">
        <v>4</v>
      </c>
      <c r="I166" t="s">
        <v>650</v>
      </c>
      <c r="J166" t="s">
        <v>155</v>
      </c>
      <c r="K166" t="s">
        <v>232</v>
      </c>
      <c r="L166">
        <v>3</v>
      </c>
      <c r="M166">
        <v>2</v>
      </c>
      <c r="N166">
        <v>2013</v>
      </c>
      <c r="O166">
        <v>1300</v>
      </c>
      <c r="P166">
        <v>0</v>
      </c>
      <c r="Q166">
        <v>8000</v>
      </c>
      <c r="R166">
        <v>52700</v>
      </c>
      <c r="S166">
        <v>72000</v>
      </c>
      <c r="T166">
        <v>36000</v>
      </c>
      <c r="U166">
        <v>66.66</v>
      </c>
      <c r="V166">
        <v>170000</v>
      </c>
    </row>
    <row r="167" spans="1:22">
      <c r="A167" t="s">
        <v>346</v>
      </c>
      <c r="B167">
        <v>23667</v>
      </c>
      <c r="C167">
        <v>2099</v>
      </c>
      <c r="D167" t="s">
        <v>651</v>
      </c>
      <c r="E167" s="115">
        <v>41311</v>
      </c>
      <c r="F167" t="s">
        <v>58</v>
      </c>
      <c r="G167" t="s">
        <v>652</v>
      </c>
      <c r="H167" t="s">
        <v>4</v>
      </c>
      <c r="I167" t="s">
        <v>650</v>
      </c>
      <c r="J167" t="s">
        <v>653</v>
      </c>
      <c r="K167" t="s">
        <v>232</v>
      </c>
      <c r="L167">
        <v>2</v>
      </c>
      <c r="M167">
        <v>1</v>
      </c>
      <c r="N167">
        <v>2013</v>
      </c>
      <c r="O167">
        <v>56000</v>
      </c>
      <c r="P167">
        <v>500</v>
      </c>
      <c r="Q167">
        <v>0</v>
      </c>
      <c r="R167">
        <v>46500</v>
      </c>
      <c r="S167">
        <v>29000</v>
      </c>
      <c r="T167">
        <v>18000</v>
      </c>
      <c r="U167">
        <v>61.7</v>
      </c>
      <c r="V167">
        <v>150000</v>
      </c>
    </row>
    <row r="168" spans="1:22">
      <c r="A168" t="s">
        <v>346</v>
      </c>
      <c r="B168">
        <v>23668</v>
      </c>
      <c r="C168">
        <v>2100</v>
      </c>
      <c r="D168" t="s">
        <v>654</v>
      </c>
      <c r="E168" s="115">
        <v>41311</v>
      </c>
      <c r="F168" t="s">
        <v>51</v>
      </c>
      <c r="G168" t="s">
        <v>655</v>
      </c>
      <c r="H168" t="s">
        <v>4</v>
      </c>
      <c r="I168" t="s">
        <v>656</v>
      </c>
      <c r="J168" t="s">
        <v>657</v>
      </c>
      <c r="K168" t="s">
        <v>232</v>
      </c>
      <c r="L168">
        <v>8</v>
      </c>
      <c r="M168">
        <v>4</v>
      </c>
      <c r="N168">
        <v>2013</v>
      </c>
      <c r="O168">
        <v>1500</v>
      </c>
      <c r="P168">
        <v>20000</v>
      </c>
      <c r="Q168">
        <v>40000</v>
      </c>
      <c r="R168">
        <v>46500</v>
      </c>
      <c r="S168">
        <v>32000</v>
      </c>
      <c r="T168">
        <v>10000</v>
      </c>
      <c r="U168">
        <v>76.19</v>
      </c>
      <c r="V168">
        <v>150000</v>
      </c>
    </row>
    <row r="169" spans="1:22">
      <c r="A169" t="s">
        <v>346</v>
      </c>
      <c r="B169">
        <v>23872</v>
      </c>
      <c r="C169">
        <v>2102</v>
      </c>
      <c r="D169" t="s">
        <v>658</v>
      </c>
      <c r="E169" s="115">
        <v>41311</v>
      </c>
      <c r="F169" t="s">
        <v>58</v>
      </c>
      <c r="G169" t="s">
        <v>659</v>
      </c>
      <c r="H169" t="s">
        <v>8</v>
      </c>
      <c r="I169" t="s">
        <v>259</v>
      </c>
      <c r="J169" t="s">
        <v>660</v>
      </c>
      <c r="K169" t="s">
        <v>232</v>
      </c>
      <c r="L169">
        <v>6</v>
      </c>
      <c r="M169">
        <v>5</v>
      </c>
      <c r="N169">
        <v>2013</v>
      </c>
      <c r="O169">
        <v>37000</v>
      </c>
      <c r="P169">
        <v>0</v>
      </c>
      <c r="Q169">
        <v>14400</v>
      </c>
      <c r="R169">
        <v>66600</v>
      </c>
      <c r="S169">
        <v>65000</v>
      </c>
      <c r="T169">
        <v>2000</v>
      </c>
      <c r="U169">
        <v>97.01</v>
      </c>
      <c r="V169">
        <v>185000</v>
      </c>
    </row>
    <row r="170" spans="1:22">
      <c r="A170" t="s">
        <v>346</v>
      </c>
      <c r="B170">
        <v>23669</v>
      </c>
      <c r="C170">
        <v>2103</v>
      </c>
      <c r="D170" t="s">
        <v>661</v>
      </c>
      <c r="E170" s="115">
        <v>41311</v>
      </c>
      <c r="F170" t="s">
        <v>58</v>
      </c>
      <c r="G170" t="s">
        <v>662</v>
      </c>
      <c r="H170" t="s">
        <v>4</v>
      </c>
      <c r="I170" t="s">
        <v>306</v>
      </c>
      <c r="J170" t="s">
        <v>663</v>
      </c>
      <c r="K170" t="s">
        <v>232</v>
      </c>
      <c r="L170">
        <v>4</v>
      </c>
      <c r="M170">
        <v>3</v>
      </c>
      <c r="N170">
        <v>2013</v>
      </c>
      <c r="O170">
        <v>37200</v>
      </c>
      <c r="P170">
        <v>0</v>
      </c>
      <c r="Q170">
        <v>3800</v>
      </c>
      <c r="R170">
        <v>31000</v>
      </c>
      <c r="S170">
        <v>27000</v>
      </c>
      <c r="T170">
        <v>1000</v>
      </c>
      <c r="U170">
        <v>96.42</v>
      </c>
      <c r="V170">
        <v>100000</v>
      </c>
    </row>
    <row r="171" spans="1:22">
      <c r="A171" t="s">
        <v>346</v>
      </c>
      <c r="B171">
        <v>23677</v>
      </c>
      <c r="C171">
        <v>2104</v>
      </c>
      <c r="D171" t="s">
        <v>664</v>
      </c>
      <c r="E171" s="115">
        <v>41311</v>
      </c>
      <c r="F171" t="s">
        <v>51</v>
      </c>
      <c r="G171" t="s">
        <v>665</v>
      </c>
      <c r="H171" t="s">
        <v>4</v>
      </c>
      <c r="I171" t="s">
        <v>327</v>
      </c>
      <c r="J171" t="s">
        <v>666</v>
      </c>
      <c r="K171" t="s">
        <v>232</v>
      </c>
      <c r="L171">
        <v>4</v>
      </c>
      <c r="M171">
        <v>2</v>
      </c>
      <c r="N171">
        <v>2013</v>
      </c>
      <c r="O171">
        <v>28600</v>
      </c>
      <c r="P171">
        <v>45500</v>
      </c>
      <c r="Q171">
        <v>55000</v>
      </c>
      <c r="R171">
        <v>120900</v>
      </c>
      <c r="S171">
        <v>86000</v>
      </c>
      <c r="T171">
        <v>54000</v>
      </c>
      <c r="U171">
        <v>61.42</v>
      </c>
      <c r="V171">
        <v>390000</v>
      </c>
    </row>
    <row r="172" spans="1:22">
      <c r="A172" t="s">
        <v>346</v>
      </c>
      <c r="B172">
        <v>23678</v>
      </c>
      <c r="C172">
        <v>2105</v>
      </c>
      <c r="D172" t="s">
        <v>667</v>
      </c>
      <c r="E172" s="115">
        <v>41311</v>
      </c>
      <c r="F172" t="s">
        <v>58</v>
      </c>
      <c r="G172" t="s">
        <v>668</v>
      </c>
      <c r="H172" t="s">
        <v>4</v>
      </c>
      <c r="I172" t="s">
        <v>281</v>
      </c>
      <c r="J172" t="s">
        <v>669</v>
      </c>
      <c r="K172" t="s">
        <v>232</v>
      </c>
      <c r="L172">
        <v>4</v>
      </c>
      <c r="M172">
        <v>3</v>
      </c>
      <c r="N172">
        <v>2013</v>
      </c>
      <c r="O172">
        <v>8988.6</v>
      </c>
      <c r="P172">
        <v>0</v>
      </c>
      <c r="Q172">
        <v>10000</v>
      </c>
      <c r="R172">
        <v>26951.4</v>
      </c>
      <c r="S172">
        <v>38000</v>
      </c>
      <c r="T172">
        <v>3000</v>
      </c>
      <c r="U172">
        <v>92.68</v>
      </c>
      <c r="V172">
        <v>86940</v>
      </c>
    </row>
    <row r="173" spans="1:22">
      <c r="A173" t="s">
        <v>346</v>
      </c>
      <c r="B173">
        <v>23672</v>
      </c>
      <c r="C173">
        <v>2107</v>
      </c>
      <c r="D173" t="s">
        <v>670</v>
      </c>
      <c r="E173" s="115">
        <v>41311</v>
      </c>
      <c r="F173" t="s">
        <v>58</v>
      </c>
      <c r="G173" t="s">
        <v>671</v>
      </c>
      <c r="H173" t="s">
        <v>4</v>
      </c>
      <c r="I173" t="s">
        <v>302</v>
      </c>
      <c r="J173" t="s">
        <v>672</v>
      </c>
      <c r="K173" t="s">
        <v>232</v>
      </c>
      <c r="L173">
        <v>3</v>
      </c>
      <c r="M173">
        <v>2</v>
      </c>
      <c r="N173">
        <v>2013</v>
      </c>
      <c r="O173">
        <v>0</v>
      </c>
      <c r="P173">
        <v>0</v>
      </c>
      <c r="Q173">
        <v>5700</v>
      </c>
      <c r="R173">
        <v>9300</v>
      </c>
      <c r="S173">
        <v>13000</v>
      </c>
      <c r="T173">
        <v>2000</v>
      </c>
      <c r="U173">
        <v>86.66</v>
      </c>
      <c r="V173">
        <v>30000</v>
      </c>
    </row>
    <row r="174" spans="1:22">
      <c r="A174" t="s">
        <v>346</v>
      </c>
      <c r="B174">
        <v>23673</v>
      </c>
      <c r="C174">
        <v>2108</v>
      </c>
      <c r="D174" t="s">
        <v>673</v>
      </c>
      <c r="E174" s="115">
        <v>41311</v>
      </c>
      <c r="F174" t="s">
        <v>58</v>
      </c>
      <c r="G174" t="s">
        <v>674</v>
      </c>
      <c r="H174" t="s">
        <v>4</v>
      </c>
      <c r="I174" t="s">
        <v>404</v>
      </c>
      <c r="J174" t="s">
        <v>675</v>
      </c>
      <c r="K174" t="s">
        <v>232</v>
      </c>
      <c r="L174">
        <v>3</v>
      </c>
      <c r="M174">
        <v>2</v>
      </c>
      <c r="N174">
        <v>2013</v>
      </c>
      <c r="O174">
        <v>13000</v>
      </c>
      <c r="P174">
        <v>19000</v>
      </c>
      <c r="Q174">
        <v>30000</v>
      </c>
      <c r="R174">
        <v>40300</v>
      </c>
      <c r="S174">
        <v>20000</v>
      </c>
      <c r="T174">
        <v>7700</v>
      </c>
      <c r="U174">
        <v>72.2</v>
      </c>
      <c r="V174">
        <v>130000</v>
      </c>
    </row>
    <row r="175" spans="1:22">
      <c r="A175" t="s">
        <v>346</v>
      </c>
      <c r="B175">
        <v>23891</v>
      </c>
      <c r="C175">
        <v>2109</v>
      </c>
      <c r="D175" t="s">
        <v>676</v>
      </c>
      <c r="E175" s="115">
        <v>41311</v>
      </c>
      <c r="F175" t="s">
        <v>58</v>
      </c>
      <c r="G175" t="s">
        <v>677</v>
      </c>
      <c r="H175" t="s">
        <v>172</v>
      </c>
      <c r="I175" t="s">
        <v>678</v>
      </c>
      <c r="J175" t="s">
        <v>679</v>
      </c>
      <c r="K175" t="s">
        <v>232</v>
      </c>
      <c r="L175">
        <v>7</v>
      </c>
      <c r="M175">
        <v>4</v>
      </c>
      <c r="N175">
        <v>2013</v>
      </c>
      <c r="O175">
        <v>32869</v>
      </c>
      <c r="P175">
        <v>0</v>
      </c>
      <c r="Q175">
        <v>40000</v>
      </c>
      <c r="R175">
        <v>111000</v>
      </c>
      <c r="S175">
        <v>100000</v>
      </c>
      <c r="T175">
        <v>16131</v>
      </c>
      <c r="U175">
        <v>86.1</v>
      </c>
      <c r="V175">
        <v>300000</v>
      </c>
    </row>
    <row r="176" spans="1:22">
      <c r="A176" t="s">
        <v>346</v>
      </c>
      <c r="B176">
        <v>23674</v>
      </c>
      <c r="C176">
        <v>2110</v>
      </c>
      <c r="D176" t="s">
        <v>680</v>
      </c>
      <c r="E176" s="115">
        <v>41311</v>
      </c>
      <c r="F176" t="s">
        <v>58</v>
      </c>
      <c r="G176" t="s">
        <v>681</v>
      </c>
      <c r="H176" t="s">
        <v>4</v>
      </c>
      <c r="I176" t="s">
        <v>449</v>
      </c>
      <c r="J176" t="s">
        <v>148</v>
      </c>
      <c r="K176" t="s">
        <v>232</v>
      </c>
      <c r="L176">
        <v>2</v>
      </c>
      <c r="M176">
        <v>1</v>
      </c>
      <c r="N176">
        <v>2013</v>
      </c>
      <c r="O176">
        <v>22263</v>
      </c>
      <c r="P176">
        <v>0</v>
      </c>
      <c r="Q176">
        <v>0</v>
      </c>
      <c r="R176">
        <v>21684</v>
      </c>
      <c r="S176">
        <v>18000</v>
      </c>
      <c r="T176">
        <v>8000</v>
      </c>
      <c r="U176">
        <v>69.23</v>
      </c>
      <c r="V176">
        <v>69947</v>
      </c>
    </row>
    <row r="177" spans="1:22" ht="242.25">
      <c r="A177" t="s">
        <v>346</v>
      </c>
      <c r="B177">
        <v>23675</v>
      </c>
      <c r="C177">
        <v>2111</v>
      </c>
      <c r="D177" t="s">
        <v>682</v>
      </c>
      <c r="E177" s="115">
        <v>41311</v>
      </c>
      <c r="F177" t="s">
        <v>58</v>
      </c>
      <c r="G177" s="1" t="s">
        <v>683</v>
      </c>
      <c r="H177" t="s">
        <v>4</v>
      </c>
      <c r="I177" t="s">
        <v>449</v>
      </c>
      <c r="J177" t="s">
        <v>684</v>
      </c>
      <c r="K177" t="s">
        <v>232</v>
      </c>
      <c r="L177">
        <v>2</v>
      </c>
      <c r="M177">
        <v>1</v>
      </c>
      <c r="N177">
        <v>2013</v>
      </c>
      <c r="O177">
        <v>29794</v>
      </c>
      <c r="P177">
        <v>2000</v>
      </c>
      <c r="Q177">
        <v>0</v>
      </c>
      <c r="R177">
        <v>27763</v>
      </c>
      <c r="S177">
        <v>24000</v>
      </c>
      <c r="T177">
        <v>6000</v>
      </c>
      <c r="U177">
        <v>80</v>
      </c>
      <c r="V177">
        <v>89557</v>
      </c>
    </row>
    <row r="178" spans="1:22">
      <c r="A178" t="s">
        <v>346</v>
      </c>
      <c r="B178">
        <v>23676</v>
      </c>
      <c r="C178">
        <v>2112</v>
      </c>
      <c r="D178" t="s">
        <v>685</v>
      </c>
      <c r="E178" s="115">
        <v>41311</v>
      </c>
      <c r="F178" t="s">
        <v>51</v>
      </c>
      <c r="G178" t="s">
        <v>686</v>
      </c>
      <c r="H178" t="s">
        <v>4</v>
      </c>
      <c r="I178" t="s">
        <v>306</v>
      </c>
      <c r="J178" t="s">
        <v>687</v>
      </c>
      <c r="K178" t="s">
        <v>232</v>
      </c>
      <c r="L178">
        <v>4</v>
      </c>
      <c r="M178">
        <v>2</v>
      </c>
      <c r="N178">
        <v>2013</v>
      </c>
      <c r="O178">
        <v>166660</v>
      </c>
      <c r="P178">
        <v>0</v>
      </c>
      <c r="Q178">
        <v>61941</v>
      </c>
      <c r="R178">
        <v>116157</v>
      </c>
      <c r="S178">
        <v>26942</v>
      </c>
      <c r="T178">
        <v>3000</v>
      </c>
      <c r="U178">
        <v>89.98</v>
      </c>
      <c r="V178">
        <v>374700</v>
      </c>
    </row>
    <row r="179" spans="1:22">
      <c r="A179" t="s">
        <v>346</v>
      </c>
      <c r="B179">
        <v>23867</v>
      </c>
      <c r="C179">
        <v>2113</v>
      </c>
      <c r="D179" t="s">
        <v>688</v>
      </c>
      <c r="E179" s="115">
        <v>41311</v>
      </c>
      <c r="F179" t="s">
        <v>58</v>
      </c>
      <c r="G179" t="s">
        <v>689</v>
      </c>
      <c r="H179" t="s">
        <v>8</v>
      </c>
      <c r="I179" t="s">
        <v>690</v>
      </c>
      <c r="J179" t="s">
        <v>691</v>
      </c>
      <c r="K179" t="s">
        <v>232</v>
      </c>
      <c r="L179">
        <v>6</v>
      </c>
      <c r="M179">
        <v>3</v>
      </c>
      <c r="N179">
        <v>2013</v>
      </c>
      <c r="O179">
        <v>17000</v>
      </c>
      <c r="P179">
        <v>5000</v>
      </c>
      <c r="Q179">
        <v>5000</v>
      </c>
      <c r="R179">
        <v>96000</v>
      </c>
      <c r="S179">
        <v>105000</v>
      </c>
      <c r="T179">
        <v>27000</v>
      </c>
      <c r="U179">
        <v>79.540000000000006</v>
      </c>
      <c r="V179">
        <v>255000</v>
      </c>
    </row>
    <row r="180" spans="1:22">
      <c r="A180" t="s">
        <v>346</v>
      </c>
      <c r="B180">
        <v>23686</v>
      </c>
      <c r="C180">
        <v>2116</v>
      </c>
      <c r="D180" t="s">
        <v>692</v>
      </c>
      <c r="E180" s="115">
        <v>41312</v>
      </c>
      <c r="F180" t="s">
        <v>51</v>
      </c>
      <c r="G180" t="s">
        <v>693</v>
      </c>
      <c r="H180" t="s">
        <v>4</v>
      </c>
      <c r="I180" t="s">
        <v>449</v>
      </c>
      <c r="J180" t="s">
        <v>694</v>
      </c>
      <c r="K180" t="s">
        <v>232</v>
      </c>
      <c r="L180">
        <v>5</v>
      </c>
      <c r="M180">
        <v>3</v>
      </c>
      <c r="N180">
        <v>2013</v>
      </c>
      <c r="O180">
        <v>33767</v>
      </c>
      <c r="P180">
        <v>20000</v>
      </c>
      <c r="Q180">
        <v>14000</v>
      </c>
      <c r="R180">
        <v>100533</v>
      </c>
      <c r="S180">
        <v>96000</v>
      </c>
      <c r="T180">
        <v>60000</v>
      </c>
      <c r="U180">
        <v>61.53</v>
      </c>
      <c r="V180">
        <v>324300</v>
      </c>
    </row>
    <row r="181" spans="1:22">
      <c r="A181" t="s">
        <v>346</v>
      </c>
      <c r="B181">
        <v>23871</v>
      </c>
      <c r="C181">
        <v>2117</v>
      </c>
      <c r="D181" t="s">
        <v>695</v>
      </c>
      <c r="E181" s="115">
        <v>41311</v>
      </c>
      <c r="F181" t="s">
        <v>58</v>
      </c>
      <c r="G181" t="s">
        <v>696</v>
      </c>
      <c r="H181" t="s">
        <v>8</v>
      </c>
      <c r="I181" t="s">
        <v>259</v>
      </c>
      <c r="J181" t="s">
        <v>697</v>
      </c>
      <c r="K181" t="s">
        <v>232</v>
      </c>
      <c r="L181">
        <v>6</v>
      </c>
      <c r="M181">
        <v>5</v>
      </c>
      <c r="N181">
        <v>2013</v>
      </c>
      <c r="O181">
        <v>37000</v>
      </c>
      <c r="P181">
        <v>13700</v>
      </c>
      <c r="Q181">
        <v>22000</v>
      </c>
      <c r="R181">
        <v>66600</v>
      </c>
      <c r="S181">
        <v>43000</v>
      </c>
      <c r="T181">
        <v>2700</v>
      </c>
      <c r="U181">
        <v>94.09</v>
      </c>
      <c r="V181">
        <v>185000</v>
      </c>
    </row>
    <row r="182" spans="1:22">
      <c r="A182" t="s">
        <v>346</v>
      </c>
      <c r="B182">
        <v>23681</v>
      </c>
      <c r="C182">
        <v>2118</v>
      </c>
      <c r="D182" t="s">
        <v>698</v>
      </c>
      <c r="E182" s="115">
        <v>41311</v>
      </c>
      <c r="F182" t="s">
        <v>58</v>
      </c>
      <c r="G182" t="s">
        <v>699</v>
      </c>
      <c r="H182" t="s">
        <v>4</v>
      </c>
      <c r="I182" t="s">
        <v>650</v>
      </c>
      <c r="J182" t="s">
        <v>700</v>
      </c>
      <c r="K182" t="s">
        <v>232</v>
      </c>
      <c r="L182">
        <v>2</v>
      </c>
      <c r="M182">
        <v>1</v>
      </c>
      <c r="N182">
        <v>2013</v>
      </c>
      <c r="O182">
        <v>15390</v>
      </c>
      <c r="P182">
        <v>0</v>
      </c>
      <c r="Q182">
        <v>0</v>
      </c>
      <c r="R182">
        <v>40610</v>
      </c>
      <c r="S182">
        <v>60000</v>
      </c>
      <c r="T182">
        <v>15000</v>
      </c>
      <c r="U182">
        <v>80</v>
      </c>
      <c r="V182">
        <v>131000</v>
      </c>
    </row>
    <row r="183" spans="1:22">
      <c r="A183" t="s">
        <v>346</v>
      </c>
      <c r="B183">
        <v>23868</v>
      </c>
      <c r="C183">
        <v>2121</v>
      </c>
      <c r="D183" t="s">
        <v>701</v>
      </c>
      <c r="E183" s="115">
        <v>41312</v>
      </c>
      <c r="F183" t="s">
        <v>58</v>
      </c>
      <c r="G183" t="s">
        <v>702</v>
      </c>
      <c r="H183" t="s">
        <v>8</v>
      </c>
      <c r="I183" t="s">
        <v>279</v>
      </c>
      <c r="J183" t="s">
        <v>176</v>
      </c>
      <c r="K183" t="s">
        <v>232</v>
      </c>
      <c r="L183">
        <v>2</v>
      </c>
      <c r="M183">
        <v>1</v>
      </c>
      <c r="N183">
        <v>2013</v>
      </c>
      <c r="O183">
        <v>28000</v>
      </c>
      <c r="P183">
        <v>0</v>
      </c>
      <c r="Q183">
        <v>12000</v>
      </c>
      <c r="R183">
        <v>83000</v>
      </c>
      <c r="S183">
        <v>84000</v>
      </c>
      <c r="T183">
        <v>48000</v>
      </c>
      <c r="U183">
        <v>63.63</v>
      </c>
      <c r="V183">
        <v>255000</v>
      </c>
    </row>
    <row r="184" spans="1:22">
      <c r="A184" t="s">
        <v>346</v>
      </c>
      <c r="B184">
        <v>23682</v>
      </c>
      <c r="C184">
        <v>2122</v>
      </c>
      <c r="D184" t="s">
        <v>703</v>
      </c>
      <c r="E184" s="115">
        <v>41311</v>
      </c>
      <c r="F184" t="s">
        <v>58</v>
      </c>
      <c r="G184" t="s">
        <v>704</v>
      </c>
      <c r="H184" t="s">
        <v>4</v>
      </c>
      <c r="I184" t="s">
        <v>306</v>
      </c>
      <c r="J184" t="s">
        <v>705</v>
      </c>
      <c r="K184" t="s">
        <v>232</v>
      </c>
      <c r="L184">
        <v>4</v>
      </c>
      <c r="M184">
        <v>3</v>
      </c>
      <c r="N184">
        <v>2013</v>
      </c>
      <c r="O184">
        <v>35850</v>
      </c>
      <c r="P184">
        <v>0</v>
      </c>
      <c r="Q184">
        <v>15000</v>
      </c>
      <c r="R184">
        <v>35650</v>
      </c>
      <c r="S184">
        <v>28000</v>
      </c>
      <c r="T184">
        <v>500</v>
      </c>
      <c r="U184">
        <v>98.24</v>
      </c>
      <c r="V184">
        <v>115000</v>
      </c>
    </row>
    <row r="185" spans="1:22">
      <c r="A185" t="s">
        <v>346</v>
      </c>
      <c r="B185">
        <v>23720</v>
      </c>
      <c r="C185">
        <v>2124</v>
      </c>
      <c r="D185" t="s">
        <v>706</v>
      </c>
      <c r="E185" s="115">
        <v>41311</v>
      </c>
      <c r="F185" t="s">
        <v>58</v>
      </c>
      <c r="G185" t="s">
        <v>707</v>
      </c>
      <c r="H185" t="s">
        <v>708</v>
      </c>
      <c r="I185" t="s">
        <v>709</v>
      </c>
      <c r="J185" t="s">
        <v>710</v>
      </c>
      <c r="K185" t="s">
        <v>232</v>
      </c>
      <c r="L185">
        <v>7</v>
      </c>
      <c r="M185">
        <v>5</v>
      </c>
      <c r="N185">
        <v>2013</v>
      </c>
      <c r="O185">
        <v>75000</v>
      </c>
      <c r="P185">
        <v>40000</v>
      </c>
      <c r="Q185">
        <v>0</v>
      </c>
      <c r="R185">
        <v>71515</v>
      </c>
      <c r="S185">
        <v>101000</v>
      </c>
      <c r="T185">
        <v>5376</v>
      </c>
      <c r="U185">
        <v>94.94</v>
      </c>
      <c r="V185">
        <v>292891</v>
      </c>
    </row>
    <row r="186" spans="1:22">
      <c r="A186" t="s">
        <v>346</v>
      </c>
      <c r="B186">
        <v>23683</v>
      </c>
      <c r="C186">
        <v>2126</v>
      </c>
      <c r="D186" t="s">
        <v>711</v>
      </c>
      <c r="E186" s="115">
        <v>41311</v>
      </c>
      <c r="F186" t="s">
        <v>58</v>
      </c>
      <c r="G186" t="s">
        <v>712</v>
      </c>
      <c r="H186" t="s">
        <v>4</v>
      </c>
      <c r="I186" t="s">
        <v>327</v>
      </c>
      <c r="J186" t="s">
        <v>713</v>
      </c>
      <c r="K186" t="s">
        <v>232</v>
      </c>
      <c r="L186">
        <v>2</v>
      </c>
      <c r="M186">
        <v>1</v>
      </c>
      <c r="N186">
        <v>2013</v>
      </c>
      <c r="O186">
        <v>30000</v>
      </c>
      <c r="P186">
        <v>6000</v>
      </c>
      <c r="Q186">
        <v>6000</v>
      </c>
      <c r="R186">
        <v>39000</v>
      </c>
      <c r="S186">
        <v>38000</v>
      </c>
      <c r="T186">
        <v>6000</v>
      </c>
      <c r="U186">
        <v>86.36</v>
      </c>
      <c r="V186">
        <v>125000</v>
      </c>
    </row>
    <row r="187" spans="1:22">
      <c r="A187" t="s">
        <v>346</v>
      </c>
      <c r="B187">
        <v>23679</v>
      </c>
      <c r="C187">
        <v>2128</v>
      </c>
      <c r="D187" t="s">
        <v>714</v>
      </c>
      <c r="E187" s="115">
        <v>41311</v>
      </c>
      <c r="F187" t="s">
        <v>58</v>
      </c>
      <c r="G187" t="s">
        <v>715</v>
      </c>
      <c r="H187" t="s">
        <v>4</v>
      </c>
      <c r="I187" t="s">
        <v>449</v>
      </c>
      <c r="J187" t="s">
        <v>716</v>
      </c>
      <c r="K187" t="s">
        <v>232</v>
      </c>
      <c r="L187">
        <v>2</v>
      </c>
      <c r="M187">
        <v>1</v>
      </c>
      <c r="N187">
        <v>2013</v>
      </c>
      <c r="O187">
        <v>32912</v>
      </c>
      <c r="P187">
        <v>0</v>
      </c>
      <c r="Q187">
        <v>0</v>
      </c>
      <c r="R187">
        <v>29612</v>
      </c>
      <c r="S187">
        <v>25000</v>
      </c>
      <c r="T187">
        <v>8000</v>
      </c>
      <c r="U187">
        <v>75.75</v>
      </c>
      <c r="V187">
        <v>95524</v>
      </c>
    </row>
    <row r="188" spans="1:22">
      <c r="A188" t="s">
        <v>346</v>
      </c>
      <c r="B188">
        <v>23719</v>
      </c>
      <c r="C188">
        <v>2129</v>
      </c>
      <c r="D188" t="s">
        <v>717</v>
      </c>
      <c r="E188" s="115">
        <v>41311</v>
      </c>
      <c r="F188" t="s">
        <v>58</v>
      </c>
      <c r="G188" t="s">
        <v>718</v>
      </c>
      <c r="H188" t="s">
        <v>8</v>
      </c>
      <c r="I188" t="s">
        <v>719</v>
      </c>
      <c r="J188" t="s">
        <v>173</v>
      </c>
      <c r="K188" t="s">
        <v>232</v>
      </c>
      <c r="L188">
        <v>3</v>
      </c>
      <c r="M188">
        <v>3</v>
      </c>
      <c r="N188">
        <v>2013</v>
      </c>
      <c r="O188">
        <v>0</v>
      </c>
      <c r="P188">
        <v>27000</v>
      </c>
      <c r="Q188">
        <v>25000</v>
      </c>
      <c r="R188">
        <v>72000</v>
      </c>
      <c r="S188">
        <v>76000</v>
      </c>
      <c r="T188">
        <v>0</v>
      </c>
      <c r="U188">
        <v>100</v>
      </c>
      <c r="V188">
        <v>200000</v>
      </c>
    </row>
    <row r="189" spans="1:22">
      <c r="A189" t="s">
        <v>346</v>
      </c>
      <c r="B189">
        <v>23680</v>
      </c>
      <c r="C189">
        <v>2131</v>
      </c>
      <c r="D189" t="s">
        <v>720</v>
      </c>
      <c r="E189" s="115">
        <v>41311</v>
      </c>
      <c r="F189" t="s">
        <v>58</v>
      </c>
      <c r="G189" t="s">
        <v>721</v>
      </c>
      <c r="H189" t="s">
        <v>4</v>
      </c>
      <c r="I189" t="s">
        <v>281</v>
      </c>
      <c r="J189" t="s">
        <v>722</v>
      </c>
      <c r="K189" t="s">
        <v>232</v>
      </c>
      <c r="L189">
        <v>2</v>
      </c>
      <c r="M189">
        <v>1</v>
      </c>
      <c r="N189">
        <v>2013</v>
      </c>
      <c r="O189">
        <v>23400</v>
      </c>
      <c r="P189">
        <v>0</v>
      </c>
      <c r="Q189">
        <v>14095</v>
      </c>
      <c r="R189">
        <v>41555</v>
      </c>
      <c r="S189">
        <v>45000</v>
      </c>
      <c r="T189">
        <v>10000</v>
      </c>
      <c r="U189">
        <v>81.81</v>
      </c>
      <c r="V189">
        <v>134050</v>
      </c>
    </row>
    <row r="190" spans="1:22">
      <c r="A190" t="s">
        <v>346</v>
      </c>
      <c r="B190">
        <v>23685</v>
      </c>
      <c r="C190">
        <v>2134</v>
      </c>
      <c r="D190" t="s">
        <v>723</v>
      </c>
      <c r="E190" s="115">
        <v>41312</v>
      </c>
      <c r="F190" t="s">
        <v>58</v>
      </c>
      <c r="G190" t="s">
        <v>724</v>
      </c>
      <c r="H190" t="s">
        <v>4</v>
      </c>
      <c r="I190" t="s">
        <v>302</v>
      </c>
      <c r="J190" t="s">
        <v>725</v>
      </c>
      <c r="K190" t="s">
        <v>232</v>
      </c>
      <c r="L190">
        <v>4</v>
      </c>
      <c r="M190">
        <v>2</v>
      </c>
      <c r="N190">
        <v>2013</v>
      </c>
      <c r="O190">
        <v>655.8</v>
      </c>
      <c r="P190">
        <v>0</v>
      </c>
      <c r="Q190">
        <v>1700</v>
      </c>
      <c r="R190">
        <v>9300</v>
      </c>
      <c r="S190">
        <v>17000</v>
      </c>
      <c r="T190">
        <v>1344.2</v>
      </c>
      <c r="U190">
        <v>92.67</v>
      </c>
      <c r="V190">
        <v>30000</v>
      </c>
    </row>
    <row r="191" spans="1:22">
      <c r="A191" t="s">
        <v>346</v>
      </c>
      <c r="B191">
        <v>23885</v>
      </c>
      <c r="C191">
        <v>2135</v>
      </c>
      <c r="D191" t="s">
        <v>726</v>
      </c>
      <c r="E191" s="115">
        <v>41312</v>
      </c>
      <c r="F191" t="s">
        <v>58</v>
      </c>
      <c r="G191" t="s">
        <v>727</v>
      </c>
      <c r="H191" t="s">
        <v>8</v>
      </c>
      <c r="I191" t="s">
        <v>728</v>
      </c>
      <c r="J191" t="s">
        <v>729</v>
      </c>
      <c r="K191" t="s">
        <v>232</v>
      </c>
      <c r="L191">
        <v>3</v>
      </c>
      <c r="M191">
        <v>2</v>
      </c>
      <c r="N191">
        <v>2013</v>
      </c>
      <c r="O191">
        <v>15286</v>
      </c>
      <c r="P191">
        <v>2000</v>
      </c>
      <c r="Q191">
        <v>3000</v>
      </c>
      <c r="R191">
        <v>57172</v>
      </c>
      <c r="S191">
        <v>60000</v>
      </c>
      <c r="T191">
        <v>15000</v>
      </c>
      <c r="U191">
        <v>80</v>
      </c>
      <c r="V191">
        <v>152458</v>
      </c>
    </row>
    <row r="192" spans="1:22">
      <c r="A192" t="s">
        <v>346</v>
      </c>
      <c r="B192">
        <v>23866</v>
      </c>
      <c r="C192">
        <v>2136</v>
      </c>
      <c r="D192" t="s">
        <v>730</v>
      </c>
      <c r="E192" s="115">
        <v>41312</v>
      </c>
      <c r="F192" t="s">
        <v>58</v>
      </c>
      <c r="G192" t="s">
        <v>731</v>
      </c>
      <c r="H192" t="s">
        <v>8</v>
      </c>
      <c r="I192" t="s">
        <v>295</v>
      </c>
      <c r="J192" t="s">
        <v>732</v>
      </c>
      <c r="K192" t="s">
        <v>232</v>
      </c>
      <c r="L192">
        <v>5</v>
      </c>
      <c r="M192">
        <v>5</v>
      </c>
      <c r="N192">
        <v>2013</v>
      </c>
      <c r="O192">
        <v>10000</v>
      </c>
      <c r="P192">
        <v>29000</v>
      </c>
      <c r="Q192">
        <v>40000</v>
      </c>
      <c r="R192">
        <v>102879</v>
      </c>
      <c r="S192">
        <v>108000</v>
      </c>
      <c r="T192">
        <v>0</v>
      </c>
      <c r="U192">
        <v>100</v>
      </c>
      <c r="V192">
        <v>289879</v>
      </c>
    </row>
    <row r="193" spans="1:22" ht="165.75">
      <c r="A193" t="s">
        <v>346</v>
      </c>
      <c r="B193">
        <v>23883</v>
      </c>
      <c r="C193">
        <v>2138</v>
      </c>
      <c r="D193" t="s">
        <v>733</v>
      </c>
      <c r="E193" s="115">
        <v>41311</v>
      </c>
      <c r="F193" t="s">
        <v>51</v>
      </c>
      <c r="G193" s="1" t="s">
        <v>734</v>
      </c>
      <c r="H193" t="s">
        <v>8</v>
      </c>
      <c r="I193" t="s">
        <v>728</v>
      </c>
      <c r="J193" t="s">
        <v>18</v>
      </c>
      <c r="K193" t="s">
        <v>232</v>
      </c>
      <c r="L193">
        <v>9</v>
      </c>
      <c r="M193">
        <v>4</v>
      </c>
      <c r="N193">
        <v>2013</v>
      </c>
      <c r="O193">
        <v>32000</v>
      </c>
      <c r="P193">
        <v>8400</v>
      </c>
      <c r="Q193">
        <v>33000</v>
      </c>
      <c r="R193">
        <v>111600</v>
      </c>
      <c r="S193">
        <v>75000</v>
      </c>
      <c r="T193">
        <v>50000</v>
      </c>
      <c r="U193">
        <v>60</v>
      </c>
      <c r="V193">
        <v>310000</v>
      </c>
    </row>
    <row r="194" spans="1:22">
      <c r="A194" t="s">
        <v>346</v>
      </c>
      <c r="B194">
        <v>23869</v>
      </c>
      <c r="C194">
        <v>2139</v>
      </c>
      <c r="D194" t="s">
        <v>735</v>
      </c>
      <c r="E194" s="115">
        <v>41312</v>
      </c>
      <c r="F194" t="s">
        <v>58</v>
      </c>
      <c r="G194" t="s">
        <v>736</v>
      </c>
      <c r="H194" t="s">
        <v>8</v>
      </c>
      <c r="I194" t="s">
        <v>279</v>
      </c>
      <c r="J194" t="s">
        <v>737</v>
      </c>
      <c r="K194" t="s">
        <v>232</v>
      </c>
      <c r="L194">
        <v>3</v>
      </c>
      <c r="M194">
        <v>2</v>
      </c>
      <c r="N194">
        <v>2013</v>
      </c>
      <c r="O194">
        <v>12000</v>
      </c>
      <c r="P194">
        <v>2000</v>
      </c>
      <c r="Q194">
        <v>5000</v>
      </c>
      <c r="R194">
        <v>96000</v>
      </c>
      <c r="S194">
        <v>84000</v>
      </c>
      <c r="T194">
        <v>48000</v>
      </c>
      <c r="U194">
        <v>63.63</v>
      </c>
      <c r="V194">
        <v>247000</v>
      </c>
    </row>
    <row r="195" spans="1:22">
      <c r="A195" t="s">
        <v>346</v>
      </c>
      <c r="B195">
        <v>23684</v>
      </c>
      <c r="C195">
        <v>2140</v>
      </c>
      <c r="D195" t="s">
        <v>738</v>
      </c>
      <c r="E195" s="115">
        <v>41312</v>
      </c>
      <c r="F195" t="s">
        <v>58</v>
      </c>
      <c r="G195" t="s">
        <v>739</v>
      </c>
      <c r="H195" t="s">
        <v>4</v>
      </c>
      <c r="I195" t="s">
        <v>449</v>
      </c>
      <c r="J195" t="s">
        <v>740</v>
      </c>
      <c r="K195" t="s">
        <v>232</v>
      </c>
      <c r="L195">
        <v>2</v>
      </c>
      <c r="M195">
        <v>1</v>
      </c>
      <c r="N195">
        <v>2013</v>
      </c>
      <c r="O195">
        <v>10607</v>
      </c>
      <c r="P195">
        <v>9000</v>
      </c>
      <c r="Q195">
        <v>0</v>
      </c>
      <c r="R195">
        <v>21389</v>
      </c>
      <c r="S195">
        <v>20000</v>
      </c>
      <c r="T195">
        <v>8000</v>
      </c>
      <c r="U195">
        <v>71.42</v>
      </c>
      <c r="V195">
        <v>68996</v>
      </c>
    </row>
    <row r="196" spans="1:22">
      <c r="A196" t="s">
        <v>346</v>
      </c>
      <c r="B196">
        <v>23880</v>
      </c>
      <c r="C196">
        <v>2141</v>
      </c>
      <c r="D196" t="s">
        <v>741</v>
      </c>
      <c r="E196" s="115">
        <v>41312</v>
      </c>
      <c r="F196" t="s">
        <v>58</v>
      </c>
      <c r="G196" t="s">
        <v>742</v>
      </c>
      <c r="H196" t="s">
        <v>8</v>
      </c>
      <c r="I196" t="s">
        <v>264</v>
      </c>
      <c r="J196" t="s">
        <v>182</v>
      </c>
      <c r="K196" t="s">
        <v>232</v>
      </c>
      <c r="L196">
        <v>3</v>
      </c>
      <c r="M196">
        <v>2</v>
      </c>
      <c r="N196">
        <v>2013</v>
      </c>
      <c r="O196">
        <v>800</v>
      </c>
      <c r="P196">
        <v>0</v>
      </c>
      <c r="Q196">
        <v>0</v>
      </c>
      <c r="R196">
        <v>61200</v>
      </c>
      <c r="S196">
        <v>70000</v>
      </c>
      <c r="T196">
        <v>38000</v>
      </c>
      <c r="U196">
        <v>64.81</v>
      </c>
      <c r="V196">
        <v>170000</v>
      </c>
    </row>
    <row r="197" spans="1:22">
      <c r="A197" t="s">
        <v>346</v>
      </c>
      <c r="B197">
        <v>23902</v>
      </c>
      <c r="C197">
        <v>2143</v>
      </c>
      <c r="D197" t="s">
        <v>743</v>
      </c>
      <c r="E197" s="115">
        <v>41312</v>
      </c>
      <c r="F197" t="s">
        <v>58</v>
      </c>
      <c r="G197" t="s">
        <v>744</v>
      </c>
      <c r="H197" t="s">
        <v>4</v>
      </c>
      <c r="I197" t="s">
        <v>302</v>
      </c>
      <c r="J197" t="s">
        <v>745</v>
      </c>
      <c r="K197" t="s">
        <v>232</v>
      </c>
      <c r="L197">
        <v>2</v>
      </c>
      <c r="M197">
        <v>1</v>
      </c>
      <c r="N197">
        <v>2013</v>
      </c>
      <c r="O197">
        <v>1183.7</v>
      </c>
      <c r="P197">
        <v>0</v>
      </c>
      <c r="Q197">
        <v>500</v>
      </c>
      <c r="R197">
        <v>9300</v>
      </c>
      <c r="S197">
        <v>17000</v>
      </c>
      <c r="T197">
        <v>2016.3</v>
      </c>
      <c r="U197">
        <v>89.39</v>
      </c>
      <c r="V197">
        <v>30000</v>
      </c>
    </row>
    <row r="198" spans="1:22">
      <c r="A198" t="s">
        <v>346</v>
      </c>
      <c r="B198">
        <v>23606</v>
      </c>
      <c r="C198">
        <v>2144</v>
      </c>
      <c r="D198" t="s">
        <v>746</v>
      </c>
      <c r="E198" s="115">
        <v>41312</v>
      </c>
      <c r="F198" t="s">
        <v>58</v>
      </c>
      <c r="G198" t="s">
        <v>747</v>
      </c>
      <c r="H198" t="s">
        <v>39</v>
      </c>
      <c r="I198" t="s">
        <v>39</v>
      </c>
      <c r="J198" t="s">
        <v>748</v>
      </c>
      <c r="K198" t="s">
        <v>232</v>
      </c>
      <c r="L198">
        <v>4</v>
      </c>
      <c r="M198">
        <v>3</v>
      </c>
      <c r="N198">
        <v>2013</v>
      </c>
      <c r="O198">
        <v>14000</v>
      </c>
      <c r="P198">
        <v>0</v>
      </c>
      <c r="Q198">
        <v>14000</v>
      </c>
      <c r="R198">
        <v>67680</v>
      </c>
      <c r="S198">
        <v>72320</v>
      </c>
      <c r="T198">
        <v>20000</v>
      </c>
      <c r="U198">
        <v>78.33</v>
      </c>
      <c r="V198">
        <v>188000</v>
      </c>
    </row>
    <row r="199" spans="1:22">
      <c r="A199" t="s">
        <v>346</v>
      </c>
      <c r="B199">
        <v>23882</v>
      </c>
      <c r="C199">
        <v>2147</v>
      </c>
      <c r="D199" t="s">
        <v>749</v>
      </c>
      <c r="E199" s="115">
        <v>41312</v>
      </c>
      <c r="F199" t="s">
        <v>58</v>
      </c>
      <c r="G199" t="s">
        <v>750</v>
      </c>
      <c r="H199" t="s">
        <v>8</v>
      </c>
      <c r="I199" t="s">
        <v>312</v>
      </c>
      <c r="J199" t="s">
        <v>751</v>
      </c>
      <c r="K199" t="s">
        <v>232</v>
      </c>
      <c r="L199">
        <v>8</v>
      </c>
      <c r="M199">
        <v>5</v>
      </c>
      <c r="N199">
        <v>2013</v>
      </c>
      <c r="O199">
        <v>70000</v>
      </c>
      <c r="P199">
        <v>0</v>
      </c>
      <c r="Q199">
        <v>53800</v>
      </c>
      <c r="R199">
        <v>106200</v>
      </c>
      <c r="S199">
        <v>50000</v>
      </c>
      <c r="T199">
        <v>15000</v>
      </c>
      <c r="U199">
        <v>76.92</v>
      </c>
      <c r="V199">
        <v>295000</v>
      </c>
    </row>
    <row r="200" spans="1:22">
      <c r="A200" t="s">
        <v>346</v>
      </c>
      <c r="B200">
        <v>23958</v>
      </c>
      <c r="C200">
        <v>2148</v>
      </c>
      <c r="D200" t="s">
        <v>752</v>
      </c>
      <c r="E200" s="115">
        <v>41312</v>
      </c>
      <c r="F200" t="s">
        <v>51</v>
      </c>
      <c r="G200" t="s">
        <v>753</v>
      </c>
      <c r="H200" t="s">
        <v>37</v>
      </c>
      <c r="I200" t="s">
        <v>754</v>
      </c>
      <c r="J200" t="s">
        <v>755</v>
      </c>
      <c r="K200" t="s">
        <v>232</v>
      </c>
      <c r="L200">
        <v>22</v>
      </c>
      <c r="M200">
        <v>6</v>
      </c>
      <c r="N200">
        <v>2013</v>
      </c>
      <c r="O200">
        <v>20000</v>
      </c>
      <c r="P200">
        <v>150000</v>
      </c>
      <c r="Q200">
        <v>180000</v>
      </c>
      <c r="R200">
        <v>204750</v>
      </c>
      <c r="S200">
        <v>60000</v>
      </c>
      <c r="T200">
        <v>40000</v>
      </c>
      <c r="U200">
        <v>60</v>
      </c>
      <c r="V200">
        <v>654750</v>
      </c>
    </row>
    <row r="201" spans="1:22">
      <c r="A201" t="s">
        <v>346</v>
      </c>
      <c r="B201">
        <v>23688</v>
      </c>
      <c r="C201">
        <v>2149</v>
      </c>
      <c r="D201" t="s">
        <v>756</v>
      </c>
      <c r="E201" s="115">
        <v>41312</v>
      </c>
      <c r="F201" t="s">
        <v>51</v>
      </c>
      <c r="G201" t="s">
        <v>757</v>
      </c>
      <c r="H201" t="s">
        <v>4</v>
      </c>
      <c r="I201" t="s">
        <v>247</v>
      </c>
      <c r="J201" t="s">
        <v>758</v>
      </c>
      <c r="K201" t="s">
        <v>232</v>
      </c>
      <c r="L201">
        <v>5</v>
      </c>
      <c r="M201">
        <v>3</v>
      </c>
      <c r="N201">
        <v>2013</v>
      </c>
      <c r="O201">
        <v>5000</v>
      </c>
      <c r="P201">
        <v>5000</v>
      </c>
      <c r="Q201">
        <v>21000</v>
      </c>
      <c r="R201">
        <v>62000</v>
      </c>
      <c r="S201">
        <v>65000</v>
      </c>
      <c r="T201">
        <v>42000</v>
      </c>
      <c r="U201">
        <v>60.74</v>
      </c>
      <c r="V201">
        <v>200000</v>
      </c>
    </row>
    <row r="202" spans="1:22">
      <c r="A202" t="s">
        <v>346</v>
      </c>
      <c r="B202">
        <v>23687</v>
      </c>
      <c r="C202">
        <v>2158</v>
      </c>
      <c r="D202" t="s">
        <v>759</v>
      </c>
      <c r="E202" s="115">
        <v>41312</v>
      </c>
      <c r="F202" t="s">
        <v>58</v>
      </c>
      <c r="G202" t="s">
        <v>760</v>
      </c>
      <c r="H202" t="s">
        <v>4</v>
      </c>
      <c r="I202" t="s">
        <v>650</v>
      </c>
      <c r="J202" t="s">
        <v>156</v>
      </c>
      <c r="K202" t="s">
        <v>232</v>
      </c>
      <c r="L202">
        <v>2</v>
      </c>
      <c r="M202">
        <v>1</v>
      </c>
      <c r="N202">
        <v>2013</v>
      </c>
      <c r="O202">
        <v>0</v>
      </c>
      <c r="P202">
        <v>0</v>
      </c>
      <c r="Q202">
        <v>9580</v>
      </c>
      <c r="R202">
        <v>40920</v>
      </c>
      <c r="S202">
        <v>76500</v>
      </c>
      <c r="T202">
        <v>5000</v>
      </c>
      <c r="U202">
        <v>93.86</v>
      </c>
      <c r="V202">
        <v>132000</v>
      </c>
    </row>
  </sheetData>
  <autoFilter ref="A2:V202">
    <filterColumn colId="7"/>
  </autoFilter>
  <mergeCells count="1">
    <mergeCell ref="N1:V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3"/>
  <sheetViews>
    <sheetView topLeftCell="D1" workbookViewId="0">
      <selection activeCell="I13" sqref="I13"/>
    </sheetView>
  </sheetViews>
  <sheetFormatPr defaultRowHeight="12.75"/>
  <cols>
    <col min="2" max="2" width="11.42578125" customWidth="1"/>
    <col min="3" max="3" width="29.140625" customWidth="1"/>
    <col min="4" max="4" width="50" customWidth="1"/>
    <col min="5" max="5" width="12.2851562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1" max="11" width="10.28515625" customWidth="1"/>
    <col min="12" max="12" width="9.85546875" customWidth="1"/>
  </cols>
  <sheetData>
    <row r="1" spans="1:12">
      <c r="A1" s="60" t="s">
        <v>768</v>
      </c>
      <c r="B1" s="60"/>
      <c r="C1" s="60"/>
      <c r="D1" s="40"/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 s="7" customFormat="1" ht="12.75" customHeight="1">
      <c r="A3" s="6" t="s">
        <v>129</v>
      </c>
      <c r="D3" s="8"/>
      <c r="E3" s="12"/>
    </row>
    <row r="4" spans="1:12" s="10" customFormat="1" ht="12.75" customHeight="1">
      <c r="A4" s="2" t="s">
        <v>370</v>
      </c>
      <c r="B4" s="2" t="s">
        <v>51</v>
      </c>
      <c r="C4" s="2" t="s">
        <v>372</v>
      </c>
      <c r="D4" s="2" t="s">
        <v>369</v>
      </c>
      <c r="E4" s="14">
        <v>1380000</v>
      </c>
      <c r="F4" s="2">
        <v>6</v>
      </c>
      <c r="G4" s="2">
        <v>3</v>
      </c>
      <c r="H4" s="20">
        <f>SUM(I4+L4)</f>
        <v>265000</v>
      </c>
      <c r="I4" s="14">
        <v>160000</v>
      </c>
      <c r="J4" s="64">
        <f>SUM(100*I4/H4)</f>
        <v>60.377358490566039</v>
      </c>
      <c r="K4" s="146">
        <v>41639</v>
      </c>
      <c r="L4" s="14">
        <v>105000</v>
      </c>
    </row>
    <row r="5" spans="1:12" s="10" customFormat="1" ht="12.75" customHeight="1">
      <c r="A5" s="2" t="s">
        <v>386</v>
      </c>
      <c r="B5" s="2" t="s">
        <v>58</v>
      </c>
      <c r="C5" s="2" t="s">
        <v>388</v>
      </c>
      <c r="D5" s="2" t="s">
        <v>385</v>
      </c>
      <c r="E5" s="14">
        <v>150000</v>
      </c>
      <c r="F5" s="2">
        <v>2</v>
      </c>
      <c r="G5" s="2">
        <v>2</v>
      </c>
      <c r="H5" s="20">
        <f>SUM(I5+L5)</f>
        <v>48000</v>
      </c>
      <c r="I5" s="14">
        <v>48000</v>
      </c>
      <c r="J5" s="64">
        <f t="shared" ref="J5" si="0">SUM(100*I5/H5)</f>
        <v>100</v>
      </c>
      <c r="K5" s="146">
        <v>41639</v>
      </c>
      <c r="L5" s="14">
        <v>0</v>
      </c>
    </row>
    <row r="6" spans="1:12" s="7" customFormat="1" ht="12.75" customHeight="1">
      <c r="D6" s="51" t="s">
        <v>130</v>
      </c>
      <c r="E6" s="72">
        <f>SUM(E4:E5)</f>
        <v>1530000</v>
      </c>
    </row>
    <row r="7" spans="1:12" s="7" customFormat="1" ht="12.75" customHeight="1">
      <c r="D7" s="39"/>
      <c r="E7" s="33"/>
    </row>
    <row r="8" spans="1:12" s="7" customFormat="1" ht="12.75" customHeight="1">
      <c r="D8" s="47" t="s">
        <v>121</v>
      </c>
      <c r="E8" s="68"/>
    </row>
    <row r="9" spans="1:12" s="7" customFormat="1" ht="12.75" customHeight="1">
      <c r="D9" s="38" t="s">
        <v>45</v>
      </c>
      <c r="E9" s="68"/>
    </row>
    <row r="10" spans="1:12" s="7" customFormat="1" ht="12.75" customHeight="1">
      <c r="D10" s="39"/>
      <c r="E10" s="33"/>
    </row>
    <row r="11" spans="1:12" s="7" customFormat="1" ht="12.75" customHeight="1">
      <c r="D11" s="39" t="s">
        <v>197</v>
      </c>
      <c r="E11" s="142">
        <f>SUM(E6:E10)</f>
        <v>1530000</v>
      </c>
    </row>
    <row r="12" spans="1:12" s="7" customFormat="1" ht="12.75" customHeight="1">
      <c r="D12" s="1"/>
      <c r="E12"/>
    </row>
    <row r="13" spans="1:12" s="7" customFormat="1" ht="12.75" customHeight="1">
      <c r="D13" s="1"/>
      <c r="E13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9"/>
  <sheetViews>
    <sheetView topLeftCell="D1" workbookViewId="0">
      <selection activeCell="G21" sqref="G21"/>
    </sheetView>
  </sheetViews>
  <sheetFormatPr defaultRowHeight="12.75"/>
  <cols>
    <col min="1" max="1" width="9.140625" customWidth="1"/>
    <col min="2" max="2" width="11.42578125" customWidth="1"/>
    <col min="3" max="3" width="29.140625" customWidth="1"/>
    <col min="4" max="4" width="54.28515625" customWidth="1"/>
    <col min="5" max="5" width="11.710937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1" max="12" width="10.140625" bestFit="1" customWidth="1"/>
  </cols>
  <sheetData>
    <row r="1" spans="1:12">
      <c r="A1" s="60" t="s">
        <v>768</v>
      </c>
      <c r="B1" s="60"/>
      <c r="C1" s="60"/>
      <c r="D1" s="40"/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 s="10" customFormat="1" ht="12.75" customHeight="1">
      <c r="A3" s="2" t="s">
        <v>172</v>
      </c>
      <c r="B3" s="2" t="s">
        <v>51</v>
      </c>
      <c r="C3" s="2" t="s">
        <v>142</v>
      </c>
      <c r="D3" s="2" t="s">
        <v>164</v>
      </c>
      <c r="E3" s="14">
        <v>340340</v>
      </c>
      <c r="F3" s="2">
        <v>4</v>
      </c>
      <c r="G3" s="2">
        <v>2</v>
      </c>
      <c r="H3" s="20">
        <f>SUM(I3+L3)</f>
        <v>83000</v>
      </c>
      <c r="I3" s="14">
        <v>50000</v>
      </c>
      <c r="J3" s="64">
        <f>SUM(100*I3/H3)</f>
        <v>60.24096385542169</v>
      </c>
      <c r="K3" s="146">
        <v>41639</v>
      </c>
      <c r="L3" s="14">
        <v>33000</v>
      </c>
    </row>
    <row r="4" spans="1:12" s="10" customFormat="1" ht="12.75" customHeight="1">
      <c r="A4" s="2" t="s">
        <v>370</v>
      </c>
      <c r="B4" s="2" t="s">
        <v>51</v>
      </c>
      <c r="C4" s="2" t="s">
        <v>372</v>
      </c>
      <c r="D4" s="2" t="s">
        <v>369</v>
      </c>
      <c r="E4" s="14">
        <v>2000000</v>
      </c>
      <c r="F4" s="2">
        <v>13</v>
      </c>
      <c r="G4" s="2">
        <v>7</v>
      </c>
      <c r="H4" s="20">
        <f>SUM(I4+L4)</f>
        <v>553000</v>
      </c>
      <c r="I4" s="14">
        <v>348000</v>
      </c>
      <c r="J4" s="64">
        <f>SUM(100*I4/H4)</f>
        <v>62.929475587703436</v>
      </c>
      <c r="K4" s="146">
        <v>41639</v>
      </c>
      <c r="L4" s="14">
        <v>205000</v>
      </c>
    </row>
    <row r="5" spans="1:12" ht="30" customHeight="1">
      <c r="A5" s="2" t="s">
        <v>378</v>
      </c>
      <c r="B5" s="2" t="s">
        <v>58</v>
      </c>
      <c r="C5" s="2" t="s">
        <v>380</v>
      </c>
      <c r="D5" s="2" t="s">
        <v>377</v>
      </c>
      <c r="E5" s="14">
        <v>299099</v>
      </c>
      <c r="F5" s="2">
        <v>10</v>
      </c>
      <c r="G5" s="2">
        <v>7</v>
      </c>
      <c r="H5" s="20">
        <f t="shared" ref="H5:H12" si="0">SUM(I5+L5)</f>
        <v>125427</v>
      </c>
      <c r="I5" s="14">
        <v>80800</v>
      </c>
      <c r="J5" s="121">
        <f t="shared" ref="J5:J12" si="1">SUM(100*I5/H5)</f>
        <v>64.419941479904651</v>
      </c>
      <c r="K5" s="146">
        <v>41639</v>
      </c>
      <c r="L5" s="14">
        <v>44627</v>
      </c>
    </row>
    <row r="6" spans="1:12">
      <c r="A6" s="2" t="s">
        <v>386</v>
      </c>
      <c r="B6" s="2" t="s">
        <v>58</v>
      </c>
      <c r="C6" s="2" t="s">
        <v>388</v>
      </c>
      <c r="D6" s="2" t="s">
        <v>385</v>
      </c>
      <c r="E6" s="14">
        <v>300000</v>
      </c>
      <c r="F6" s="2">
        <v>4</v>
      </c>
      <c r="G6" s="2">
        <v>4</v>
      </c>
      <c r="H6" s="20">
        <f t="shared" si="0"/>
        <v>97000</v>
      </c>
      <c r="I6" s="14">
        <v>97000</v>
      </c>
      <c r="J6" s="64">
        <f t="shared" si="1"/>
        <v>100</v>
      </c>
      <c r="K6" s="146">
        <v>41639</v>
      </c>
      <c r="L6" s="14">
        <v>0</v>
      </c>
    </row>
    <row r="7" spans="1:12">
      <c r="A7" s="2" t="s">
        <v>459</v>
      </c>
      <c r="B7" s="2" t="s">
        <v>58</v>
      </c>
      <c r="C7" s="2" t="s">
        <v>461</v>
      </c>
      <c r="D7" s="2" t="s">
        <v>458</v>
      </c>
      <c r="E7" s="14">
        <v>287902</v>
      </c>
      <c r="F7" s="2">
        <v>2</v>
      </c>
      <c r="G7" s="2">
        <v>2</v>
      </c>
      <c r="H7" s="20">
        <f t="shared" si="0"/>
        <v>90000</v>
      </c>
      <c r="I7" s="14">
        <v>90000</v>
      </c>
      <c r="J7" s="64">
        <f t="shared" si="1"/>
        <v>100</v>
      </c>
      <c r="K7" s="146">
        <v>41639</v>
      </c>
      <c r="L7" s="14">
        <v>0</v>
      </c>
    </row>
    <row r="8" spans="1:12">
      <c r="A8" s="2" t="s">
        <v>466</v>
      </c>
      <c r="B8" s="2" t="s">
        <v>58</v>
      </c>
      <c r="C8" s="2" t="s">
        <v>468</v>
      </c>
      <c r="D8" s="2" t="s">
        <v>465</v>
      </c>
      <c r="E8" s="14">
        <v>291600</v>
      </c>
      <c r="F8" s="2">
        <v>5</v>
      </c>
      <c r="G8" s="2">
        <v>3</v>
      </c>
      <c r="H8" s="20">
        <f t="shared" si="0"/>
        <v>177000</v>
      </c>
      <c r="I8" s="14">
        <v>165000</v>
      </c>
      <c r="J8" s="64">
        <f t="shared" si="1"/>
        <v>93.220338983050851</v>
      </c>
      <c r="K8" s="146">
        <v>41639</v>
      </c>
      <c r="L8" s="14">
        <v>12000</v>
      </c>
    </row>
    <row r="9" spans="1:12">
      <c r="A9" s="2" t="s">
        <v>572</v>
      </c>
      <c r="B9" s="2" t="s">
        <v>58</v>
      </c>
      <c r="C9" s="2" t="s">
        <v>574</v>
      </c>
      <c r="D9" s="2" t="s">
        <v>571</v>
      </c>
      <c r="E9" s="14">
        <v>283990</v>
      </c>
      <c r="F9" s="2">
        <v>4</v>
      </c>
      <c r="G9" s="2">
        <v>4</v>
      </c>
      <c r="H9" s="20">
        <f t="shared" si="0"/>
        <v>55000</v>
      </c>
      <c r="I9" s="14">
        <v>55000</v>
      </c>
      <c r="J9" s="64">
        <f t="shared" si="1"/>
        <v>100</v>
      </c>
      <c r="K9" s="146">
        <v>41639</v>
      </c>
      <c r="L9" s="14">
        <v>0</v>
      </c>
    </row>
    <row r="10" spans="1:12">
      <c r="A10" s="2" t="s">
        <v>618</v>
      </c>
      <c r="B10" s="2" t="s">
        <v>58</v>
      </c>
      <c r="C10" s="2" t="s">
        <v>620</v>
      </c>
      <c r="D10" s="2" t="s">
        <v>617</v>
      </c>
      <c r="E10" s="14">
        <v>294000</v>
      </c>
      <c r="F10" s="2">
        <v>8</v>
      </c>
      <c r="G10" s="2">
        <v>6</v>
      </c>
      <c r="H10" s="20">
        <f t="shared" si="0"/>
        <v>76000</v>
      </c>
      <c r="I10" s="14">
        <v>66000</v>
      </c>
      <c r="J10" s="64">
        <f t="shared" si="1"/>
        <v>86.84210526315789</v>
      </c>
      <c r="K10" s="146">
        <v>41639</v>
      </c>
      <c r="L10" s="14">
        <v>10000</v>
      </c>
    </row>
    <row r="11" spans="1:12">
      <c r="A11" s="2" t="s">
        <v>172</v>
      </c>
      <c r="B11" s="2" t="s">
        <v>58</v>
      </c>
      <c r="C11" s="2" t="s">
        <v>679</v>
      </c>
      <c r="D11" s="2" t="s">
        <v>677</v>
      </c>
      <c r="E11" s="14">
        <v>300000</v>
      </c>
      <c r="F11" s="2">
        <v>7</v>
      </c>
      <c r="G11" s="2">
        <v>4</v>
      </c>
      <c r="H11" s="20">
        <f t="shared" si="0"/>
        <v>116131</v>
      </c>
      <c r="I11" s="14">
        <v>100000</v>
      </c>
      <c r="J11" s="64">
        <f t="shared" si="1"/>
        <v>86.109652030896143</v>
      </c>
      <c r="K11" s="146">
        <v>41639</v>
      </c>
      <c r="L11" s="14">
        <v>16131</v>
      </c>
    </row>
    <row r="12" spans="1:12">
      <c r="A12" s="2" t="s">
        <v>708</v>
      </c>
      <c r="B12" s="2" t="s">
        <v>58</v>
      </c>
      <c r="C12" s="2" t="s">
        <v>710</v>
      </c>
      <c r="D12" s="2" t="s">
        <v>707</v>
      </c>
      <c r="E12" s="14">
        <v>292891</v>
      </c>
      <c r="F12" s="2">
        <v>7</v>
      </c>
      <c r="G12" s="2">
        <v>5</v>
      </c>
      <c r="H12" s="20">
        <f t="shared" si="0"/>
        <v>106376</v>
      </c>
      <c r="I12" s="14">
        <v>101000</v>
      </c>
      <c r="J12" s="64">
        <f t="shared" si="1"/>
        <v>94.946228472587805</v>
      </c>
      <c r="K12" s="146">
        <v>41639</v>
      </c>
      <c r="L12" s="14">
        <v>5376</v>
      </c>
    </row>
    <row r="13" spans="1:12" ht="15">
      <c r="A13" s="62" t="s">
        <v>42</v>
      </c>
      <c r="B13" s="22"/>
      <c r="C13" s="22"/>
      <c r="D13" s="55" t="s">
        <v>44</v>
      </c>
      <c r="E13" s="69">
        <f>SUM(E3:E12)</f>
        <v>4689822</v>
      </c>
      <c r="H13" s="37">
        <f>SUM(H3:H12)</f>
        <v>1478934</v>
      </c>
      <c r="I13" s="37">
        <f>SUM(I3:I12)</f>
        <v>1152800</v>
      </c>
    </row>
    <row r="14" spans="1:12">
      <c r="A14" s="54"/>
      <c r="B14" s="22"/>
      <c r="C14" s="22"/>
      <c r="D14" s="56" t="s">
        <v>121</v>
      </c>
      <c r="E14" s="70">
        <v>0</v>
      </c>
    </row>
    <row r="15" spans="1:12">
      <c r="A15" s="22"/>
      <c r="B15" s="22"/>
      <c r="C15" s="22"/>
      <c r="D15" s="52" t="s">
        <v>45</v>
      </c>
      <c r="E15" s="70">
        <v>0</v>
      </c>
    </row>
    <row r="16" spans="1:12">
      <c r="A16" s="22"/>
      <c r="B16" s="22"/>
      <c r="C16" s="22"/>
      <c r="D16" s="53"/>
      <c r="E16" s="18"/>
    </row>
    <row r="17" spans="1:5">
      <c r="A17" s="22"/>
      <c r="B17" s="22"/>
      <c r="C17" s="22"/>
      <c r="D17" s="53" t="s">
        <v>46</v>
      </c>
      <c r="E17" s="70">
        <f>SUM(E13:E16)</f>
        <v>4689822</v>
      </c>
    </row>
    <row r="18" spans="1:5">
      <c r="D18" s="126" t="s">
        <v>766</v>
      </c>
      <c r="E18" s="125">
        <v>340340</v>
      </c>
    </row>
    <row r="19" spans="1:5">
      <c r="D19" s="126" t="s">
        <v>767</v>
      </c>
      <c r="E19" s="70">
        <f>SUM(E17-E18)</f>
        <v>4349482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E26" sqref="E26"/>
    </sheetView>
  </sheetViews>
  <sheetFormatPr defaultRowHeight="12.75"/>
  <cols>
    <col min="1" max="1" width="15" customWidth="1"/>
    <col min="2" max="3" width="15.140625" customWidth="1"/>
    <col min="4" max="4" width="16.42578125" customWidth="1"/>
    <col min="5" max="5" width="20.28515625" customWidth="1"/>
  </cols>
  <sheetData>
    <row r="1" spans="1:6" ht="23.25">
      <c r="A1" s="160" t="s">
        <v>761</v>
      </c>
      <c r="B1" s="160"/>
      <c r="C1" s="160"/>
      <c r="D1" s="160"/>
      <c r="E1" s="160"/>
    </row>
    <row r="2" spans="1:6" ht="23.25">
      <c r="A2" s="77"/>
      <c r="B2" s="77"/>
      <c r="C2" s="77"/>
      <c r="D2" s="77"/>
      <c r="E2" s="77"/>
    </row>
    <row r="3" spans="1:6" ht="23.25">
      <c r="A3" s="77"/>
      <c r="B3" s="77"/>
      <c r="C3" s="77"/>
      <c r="D3" s="77"/>
      <c r="E3" s="77"/>
    </row>
    <row r="4" spans="1:6" ht="13.5" thickBot="1">
      <c r="C4" t="s">
        <v>191</v>
      </c>
    </row>
    <row r="5" spans="1:6" ht="15.75" thickBot="1">
      <c r="A5" s="78" t="s">
        <v>1</v>
      </c>
      <c r="B5" s="79" t="s">
        <v>192</v>
      </c>
      <c r="C5" s="79" t="s">
        <v>193</v>
      </c>
      <c r="D5" s="79" t="s">
        <v>194</v>
      </c>
      <c r="E5" s="80" t="s">
        <v>195</v>
      </c>
      <c r="F5" s="128"/>
    </row>
    <row r="6" spans="1:6">
      <c r="A6" s="81" t="s">
        <v>4</v>
      </c>
      <c r="B6" s="82">
        <v>17707</v>
      </c>
      <c r="C6" s="82">
        <v>16776</v>
      </c>
      <c r="D6" s="82">
        <v>616</v>
      </c>
      <c r="E6" s="83">
        <v>315</v>
      </c>
      <c r="F6" s="96"/>
    </row>
    <row r="7" spans="1:6">
      <c r="A7" s="84" t="s">
        <v>8</v>
      </c>
      <c r="B7" s="85">
        <v>25432</v>
      </c>
      <c r="C7" s="85">
        <v>25082</v>
      </c>
      <c r="D7" s="85">
        <v>149</v>
      </c>
      <c r="E7" s="86">
        <v>201</v>
      </c>
      <c r="F7" s="96"/>
    </row>
    <row r="8" spans="1:6">
      <c r="A8" s="84" t="s">
        <v>40</v>
      </c>
      <c r="B8" s="85">
        <v>6441</v>
      </c>
      <c r="C8" s="85">
        <v>6081</v>
      </c>
      <c r="D8" s="85">
        <v>360</v>
      </c>
      <c r="E8" s="86">
        <v>0</v>
      </c>
      <c r="F8" s="96"/>
    </row>
    <row r="9" spans="1:6">
      <c r="A9" s="84" t="s">
        <v>38</v>
      </c>
      <c r="B9" s="85">
        <v>106</v>
      </c>
      <c r="C9" s="85">
        <v>105</v>
      </c>
      <c r="D9" s="85">
        <v>0</v>
      </c>
      <c r="E9" s="129">
        <v>1</v>
      </c>
      <c r="F9" s="96"/>
    </row>
    <row r="10" spans="1:6">
      <c r="A10" s="84" t="s">
        <v>31</v>
      </c>
      <c r="B10" s="85">
        <v>8025</v>
      </c>
      <c r="C10" s="85">
        <v>8011</v>
      </c>
      <c r="D10" s="85">
        <v>0</v>
      </c>
      <c r="E10" s="129">
        <v>14</v>
      </c>
      <c r="F10" s="96"/>
    </row>
    <row r="11" spans="1:6">
      <c r="A11" s="84" t="s">
        <v>37</v>
      </c>
      <c r="B11" s="85">
        <v>2623</v>
      </c>
      <c r="C11" s="85">
        <v>2619</v>
      </c>
      <c r="D11" s="85">
        <v>4</v>
      </c>
      <c r="E11" s="129">
        <v>0</v>
      </c>
      <c r="F11" s="96"/>
    </row>
    <row r="12" spans="1:6">
      <c r="A12" s="84" t="s">
        <v>20</v>
      </c>
      <c r="B12" s="85">
        <v>23158</v>
      </c>
      <c r="C12" s="85">
        <v>22301</v>
      </c>
      <c r="D12" s="85">
        <v>701</v>
      </c>
      <c r="E12" s="86">
        <v>156</v>
      </c>
      <c r="F12" s="96"/>
    </row>
    <row r="13" spans="1:6">
      <c r="A13" s="84" t="s">
        <v>196</v>
      </c>
      <c r="B13" s="85">
        <v>0</v>
      </c>
      <c r="C13" s="85">
        <v>0</v>
      </c>
      <c r="D13" s="85">
        <v>0</v>
      </c>
      <c r="E13" s="86">
        <v>0</v>
      </c>
      <c r="F13" s="96"/>
    </row>
    <row r="14" spans="1:6">
      <c r="A14" s="87" t="s">
        <v>39</v>
      </c>
      <c r="B14" s="88">
        <v>591</v>
      </c>
      <c r="C14" s="88">
        <v>563</v>
      </c>
      <c r="D14" s="88">
        <v>28</v>
      </c>
      <c r="E14" s="89">
        <v>0</v>
      </c>
      <c r="F14" s="96"/>
    </row>
    <row r="15" spans="1:6">
      <c r="A15" s="87" t="s">
        <v>773</v>
      </c>
      <c r="B15" s="88">
        <v>4349</v>
      </c>
      <c r="C15" s="88">
        <v>4349</v>
      </c>
      <c r="D15" s="88">
        <v>0</v>
      </c>
      <c r="E15" s="89">
        <v>0</v>
      </c>
      <c r="F15" s="96"/>
    </row>
    <row r="16" spans="1:6" ht="13.5" thickBot="1">
      <c r="A16" s="90" t="s">
        <v>190</v>
      </c>
      <c r="B16" s="91">
        <v>500</v>
      </c>
      <c r="C16" s="91">
        <v>0</v>
      </c>
      <c r="D16" s="91">
        <v>0</v>
      </c>
      <c r="E16" s="92">
        <v>500</v>
      </c>
      <c r="F16" s="96"/>
    </row>
    <row r="17" spans="1:7" ht="13.5" thickBot="1">
      <c r="A17" s="93" t="s">
        <v>43</v>
      </c>
      <c r="B17" s="94">
        <f>SUM(B6:B16)</f>
        <v>88932</v>
      </c>
      <c r="C17" s="94">
        <f>SUM(C6:C16)</f>
        <v>85887</v>
      </c>
      <c r="D17" s="94">
        <f>SUM(D6:D16)</f>
        <v>1858</v>
      </c>
      <c r="E17" s="112">
        <f>SUM(E6:E16)</f>
        <v>1187</v>
      </c>
      <c r="F17" s="96"/>
      <c r="G17" s="96"/>
    </row>
    <row r="20" spans="1:7">
      <c r="A20" s="22"/>
      <c r="B20" s="22"/>
      <c r="C20" s="130"/>
      <c r="D20" s="95"/>
      <c r="E20" s="22"/>
    </row>
    <row r="21" spans="1:7">
      <c r="B21" s="96"/>
    </row>
    <row r="39" ht="20.25" customHeight="1"/>
    <row r="56" ht="20.25" customHeight="1"/>
    <row r="69" ht="15" customHeight="1"/>
  </sheetData>
  <mergeCells count="1">
    <mergeCell ref="A1:E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H6" sqref="H6"/>
    </sheetView>
  </sheetViews>
  <sheetFormatPr defaultRowHeight="12.75"/>
  <cols>
    <col min="1" max="1" width="15" customWidth="1"/>
    <col min="2" max="2" width="13.5703125" customWidth="1"/>
    <col min="3" max="3" width="13.140625" bestFit="1" customWidth="1"/>
    <col min="4" max="4" width="13.42578125" customWidth="1"/>
    <col min="5" max="5" width="13.85546875" bestFit="1" customWidth="1"/>
  </cols>
  <sheetData>
    <row r="1" spans="1:4" ht="20.25">
      <c r="A1" s="176" t="s">
        <v>769</v>
      </c>
      <c r="B1" s="176"/>
      <c r="C1" s="176"/>
      <c r="D1" s="176"/>
    </row>
    <row r="3" spans="1:4" ht="15">
      <c r="A3" s="97"/>
      <c r="B3" s="98" t="s">
        <v>199</v>
      </c>
      <c r="C3" s="98" t="s">
        <v>200</v>
      </c>
      <c r="D3" s="99" t="s">
        <v>43</v>
      </c>
    </row>
    <row r="4" spans="1:4">
      <c r="A4" s="100" t="s">
        <v>20</v>
      </c>
      <c r="B4" s="101">
        <v>22301000</v>
      </c>
      <c r="C4" s="101">
        <v>700893</v>
      </c>
      <c r="D4" s="14">
        <f t="shared" ref="D4:D14" si="0">SUM(B4:C4)</f>
        <v>23001893</v>
      </c>
    </row>
    <row r="5" spans="1:4">
      <c r="A5" s="100" t="s">
        <v>4</v>
      </c>
      <c r="B5" s="101">
        <v>16775548.199999999</v>
      </c>
      <c r="C5" s="101">
        <v>616146.30000000005</v>
      </c>
      <c r="D5" s="14">
        <f t="shared" si="0"/>
        <v>17391694.5</v>
      </c>
    </row>
    <row r="6" spans="1:4">
      <c r="A6" s="100" t="s">
        <v>38</v>
      </c>
      <c r="B6" s="101">
        <v>105000</v>
      </c>
      <c r="C6" s="101">
        <v>0</v>
      </c>
      <c r="D6" s="14">
        <f t="shared" si="0"/>
        <v>105000</v>
      </c>
    </row>
    <row r="7" spans="1:4">
      <c r="A7" s="100" t="s">
        <v>31</v>
      </c>
      <c r="B7" s="102">
        <v>8011000</v>
      </c>
      <c r="C7" s="101">
        <v>0</v>
      </c>
      <c r="D7" s="14">
        <f t="shared" si="0"/>
        <v>8011000</v>
      </c>
    </row>
    <row r="8" spans="1:4">
      <c r="A8" s="100" t="s">
        <v>37</v>
      </c>
      <c r="B8" s="103">
        <v>2619000</v>
      </c>
      <c r="C8" s="101">
        <v>4491</v>
      </c>
      <c r="D8" s="14">
        <f t="shared" si="0"/>
        <v>2623491</v>
      </c>
    </row>
    <row r="9" spans="1:4">
      <c r="A9" s="100" t="s">
        <v>40</v>
      </c>
      <c r="B9" s="101">
        <v>6080870</v>
      </c>
      <c r="C9" s="101">
        <v>359687</v>
      </c>
      <c r="D9" s="14">
        <f t="shared" si="0"/>
        <v>6440557</v>
      </c>
    </row>
    <row r="10" spans="1:4">
      <c r="A10" s="104" t="s">
        <v>8</v>
      </c>
      <c r="B10" s="105">
        <v>25082360.359999999</v>
      </c>
      <c r="C10" s="106">
        <v>149000</v>
      </c>
      <c r="D10" s="14">
        <f t="shared" si="0"/>
        <v>25231360.359999999</v>
      </c>
    </row>
    <row r="11" spans="1:4">
      <c r="A11" s="100" t="s">
        <v>201</v>
      </c>
      <c r="B11" s="103">
        <v>562700</v>
      </c>
      <c r="C11" s="101">
        <v>27841</v>
      </c>
      <c r="D11" s="20">
        <f t="shared" si="0"/>
        <v>590541</v>
      </c>
    </row>
    <row r="12" spans="1:4">
      <c r="A12" s="100" t="s">
        <v>196</v>
      </c>
      <c r="B12" s="103">
        <v>0</v>
      </c>
      <c r="C12" s="101">
        <v>0</v>
      </c>
      <c r="D12" s="20">
        <f t="shared" si="0"/>
        <v>0</v>
      </c>
    </row>
    <row r="13" spans="1:4">
      <c r="A13" s="100" t="s">
        <v>774</v>
      </c>
      <c r="B13" s="103">
        <v>4349482</v>
      </c>
      <c r="C13" s="101">
        <v>0</v>
      </c>
      <c r="D13" s="20">
        <f t="shared" si="0"/>
        <v>4349482</v>
      </c>
    </row>
    <row r="14" spans="1:4">
      <c r="A14" s="107" t="s">
        <v>202</v>
      </c>
      <c r="B14" s="108">
        <f>SUM(B4:B13)</f>
        <v>85886960.560000002</v>
      </c>
      <c r="C14" s="108">
        <f>SUM(C4:C13)</f>
        <v>1858058.3</v>
      </c>
      <c r="D14" s="108">
        <f t="shared" si="0"/>
        <v>87745018.859999999</v>
      </c>
    </row>
    <row r="15" spans="1:4" ht="15">
      <c r="A15" s="110" t="s">
        <v>203</v>
      </c>
      <c r="B15" s="109"/>
      <c r="C15" s="109"/>
      <c r="D15" s="108">
        <v>1186981.1399999999</v>
      </c>
    </row>
    <row r="16" spans="1:4" ht="15">
      <c r="A16" s="107" t="s">
        <v>204</v>
      </c>
      <c r="B16" s="109"/>
      <c r="C16" s="109"/>
      <c r="D16" s="108">
        <f>SUM(D14:D15)</f>
        <v>88932000</v>
      </c>
    </row>
    <row r="20" spans="1:4" ht="20.25" customHeight="1">
      <c r="A20" s="167" t="s">
        <v>770</v>
      </c>
      <c r="B20" s="167"/>
      <c r="C20" s="167"/>
      <c r="D20" s="167"/>
    </row>
    <row r="21" spans="1:4" ht="20.25" customHeight="1">
      <c r="A21" s="167"/>
      <c r="B21" s="167"/>
      <c r="C21" s="167"/>
      <c r="D21" s="167"/>
    </row>
    <row r="23" spans="1:4" ht="15">
      <c r="A23" s="97"/>
      <c r="B23" s="98" t="s">
        <v>199</v>
      </c>
      <c r="C23" s="98" t="s">
        <v>200</v>
      </c>
      <c r="D23" s="99" t="s">
        <v>43</v>
      </c>
    </row>
    <row r="24" spans="1:4">
      <c r="A24" s="100" t="s">
        <v>20</v>
      </c>
      <c r="B24" s="101">
        <v>22839494</v>
      </c>
      <c r="C24" s="101">
        <v>700893</v>
      </c>
      <c r="D24" s="14">
        <f t="shared" ref="D24:D33" si="1">SUM(B24:C24)</f>
        <v>23540387</v>
      </c>
    </row>
    <row r="25" spans="1:4">
      <c r="A25" s="100" t="s">
        <v>4</v>
      </c>
      <c r="B25" s="101">
        <v>17078773.199999999</v>
      </c>
      <c r="C25" s="101">
        <v>616146.30000000005</v>
      </c>
      <c r="D25" s="14">
        <f t="shared" si="1"/>
        <v>17694919.5</v>
      </c>
    </row>
    <row r="26" spans="1:4">
      <c r="A26" s="100" t="s">
        <v>38</v>
      </c>
      <c r="B26" s="101">
        <v>939433</v>
      </c>
      <c r="C26" s="101">
        <v>0</v>
      </c>
      <c r="D26" s="14">
        <f t="shared" si="1"/>
        <v>939433</v>
      </c>
    </row>
    <row r="27" spans="1:4">
      <c r="A27" s="100" t="s">
        <v>31</v>
      </c>
      <c r="B27" s="102">
        <v>8322800</v>
      </c>
      <c r="C27" s="101">
        <v>0</v>
      </c>
      <c r="D27" s="14">
        <f t="shared" si="1"/>
        <v>8322800</v>
      </c>
    </row>
    <row r="28" spans="1:4">
      <c r="A28" s="100" t="s">
        <v>37</v>
      </c>
      <c r="B28" s="103">
        <v>2619000</v>
      </c>
      <c r="C28" s="101">
        <v>4491</v>
      </c>
      <c r="D28" s="14">
        <f t="shared" si="1"/>
        <v>2623491</v>
      </c>
    </row>
    <row r="29" spans="1:4">
      <c r="A29" s="100" t="s">
        <v>40</v>
      </c>
      <c r="B29" s="101">
        <v>6341578</v>
      </c>
      <c r="C29" s="101">
        <v>359687</v>
      </c>
      <c r="D29" s="14">
        <f t="shared" si="1"/>
        <v>6701265</v>
      </c>
    </row>
    <row r="30" spans="1:4">
      <c r="A30" s="104" t="s">
        <v>8</v>
      </c>
      <c r="B30" s="105">
        <v>25503182.359999999</v>
      </c>
      <c r="C30" s="106">
        <v>149000</v>
      </c>
      <c r="D30" s="14">
        <f t="shared" si="1"/>
        <v>25652182.359999999</v>
      </c>
    </row>
    <row r="31" spans="1:4">
      <c r="A31" s="100" t="s">
        <v>201</v>
      </c>
      <c r="B31" s="103">
        <v>712700</v>
      </c>
      <c r="C31" s="101">
        <v>27841</v>
      </c>
      <c r="D31" s="20">
        <f t="shared" si="1"/>
        <v>740541</v>
      </c>
    </row>
    <row r="32" spans="1:4">
      <c r="A32" s="100" t="s">
        <v>196</v>
      </c>
      <c r="B32" s="103">
        <v>1530000</v>
      </c>
      <c r="C32" s="101">
        <v>0</v>
      </c>
      <c r="D32" s="20">
        <f t="shared" si="1"/>
        <v>1530000</v>
      </c>
    </row>
    <row r="33" spans="1:4">
      <c r="A33" s="107" t="s">
        <v>202</v>
      </c>
      <c r="B33" s="108">
        <f>SUM(B24:B32)</f>
        <v>85886960.560000002</v>
      </c>
      <c r="C33" s="108">
        <f>SUM(C24:C32)</f>
        <v>1858058.3</v>
      </c>
      <c r="D33" s="108">
        <f t="shared" si="1"/>
        <v>87745018.859999999</v>
      </c>
    </row>
    <row r="34" spans="1:4" ht="15">
      <c r="A34" s="110" t="s">
        <v>203</v>
      </c>
      <c r="B34" s="109"/>
      <c r="C34" s="109"/>
      <c r="D34" s="108">
        <v>1186981.1399999999</v>
      </c>
    </row>
    <row r="35" spans="1:4" ht="15">
      <c r="A35" s="107" t="s">
        <v>204</v>
      </c>
      <c r="B35" s="109"/>
      <c r="C35" s="109"/>
      <c r="D35" s="108">
        <f>SUM(D33:D34)</f>
        <v>88932000</v>
      </c>
    </row>
    <row r="39" spans="1:4" ht="20.25" customHeight="1">
      <c r="A39" s="167" t="s">
        <v>771</v>
      </c>
      <c r="B39" s="167"/>
      <c r="C39" s="167"/>
      <c r="D39" s="167"/>
    </row>
    <row r="40" spans="1:4" ht="20.25" customHeight="1">
      <c r="A40" s="167"/>
      <c r="B40" s="167"/>
      <c r="C40" s="167"/>
      <c r="D40" s="167"/>
    </row>
    <row r="41" spans="1:4">
      <c r="D41" s="22"/>
    </row>
    <row r="42" spans="1:4" ht="15">
      <c r="A42" s="177"/>
      <c r="B42" s="177"/>
      <c r="C42" s="178" t="s">
        <v>205</v>
      </c>
      <c r="D42" s="178"/>
    </row>
    <row r="43" spans="1:4">
      <c r="A43" s="168" t="s">
        <v>20</v>
      </c>
      <c r="B43" s="168"/>
      <c r="C43" s="169">
        <v>156456</v>
      </c>
      <c r="D43" s="169"/>
    </row>
    <row r="44" spans="1:4">
      <c r="A44" s="168" t="s">
        <v>4</v>
      </c>
      <c r="B44" s="168"/>
      <c r="C44" s="169">
        <v>314874.5</v>
      </c>
      <c r="D44" s="169"/>
    </row>
    <row r="45" spans="1:4">
      <c r="A45" s="168" t="s">
        <v>38</v>
      </c>
      <c r="B45" s="168"/>
      <c r="C45" s="169">
        <v>512</v>
      </c>
      <c r="D45" s="169"/>
    </row>
    <row r="46" spans="1:4">
      <c r="A46" s="168" t="s">
        <v>31</v>
      </c>
      <c r="B46" s="168"/>
      <c r="C46" s="181">
        <v>14450</v>
      </c>
      <c r="D46" s="181"/>
    </row>
    <row r="47" spans="1:4">
      <c r="A47" s="168" t="s">
        <v>37</v>
      </c>
      <c r="B47" s="168"/>
      <c r="C47" s="169">
        <v>0</v>
      </c>
      <c r="D47" s="169"/>
    </row>
    <row r="48" spans="1:4">
      <c r="A48" s="168" t="s">
        <v>40</v>
      </c>
      <c r="B48" s="168"/>
      <c r="C48" s="169">
        <v>0</v>
      </c>
      <c r="D48" s="169"/>
    </row>
    <row r="49" spans="1:5">
      <c r="A49" s="179" t="s">
        <v>8</v>
      </c>
      <c r="B49" s="179"/>
      <c r="C49" s="180">
        <v>200688.64000000001</v>
      </c>
      <c r="D49" s="180"/>
    </row>
    <row r="50" spans="1:5">
      <c r="A50" s="168" t="s">
        <v>201</v>
      </c>
      <c r="B50" s="168"/>
      <c r="C50" s="169">
        <v>0</v>
      </c>
      <c r="D50" s="169"/>
    </row>
    <row r="51" spans="1:5">
      <c r="A51" s="172" t="s">
        <v>196</v>
      </c>
      <c r="B51" s="173"/>
      <c r="C51" s="174">
        <v>0</v>
      </c>
      <c r="D51" s="175"/>
    </row>
    <row r="52" spans="1:5">
      <c r="A52" s="170" t="s">
        <v>202</v>
      </c>
      <c r="B52" s="170"/>
      <c r="C52" s="162">
        <f>SUM(C43:C50)</f>
        <v>686981.14</v>
      </c>
      <c r="D52" s="162"/>
    </row>
    <row r="53" spans="1:5">
      <c r="A53" s="171" t="s">
        <v>206</v>
      </c>
      <c r="B53" s="171"/>
      <c r="C53" s="162">
        <v>500000</v>
      </c>
      <c r="D53" s="162"/>
    </row>
    <row r="54" spans="1:5">
      <c r="A54" s="161" t="s">
        <v>207</v>
      </c>
      <c r="B54" s="161"/>
      <c r="C54" s="162">
        <v>0</v>
      </c>
      <c r="D54" s="162"/>
    </row>
    <row r="55" spans="1:5">
      <c r="A55" s="163" t="s">
        <v>208</v>
      </c>
      <c r="B55" s="164"/>
      <c r="C55" s="165">
        <f>SUM(C52+C53+C54)</f>
        <v>1186981.1400000001</v>
      </c>
      <c r="D55" s="166"/>
    </row>
    <row r="59" spans="1:5" ht="12.75" customHeight="1">
      <c r="A59" s="167" t="s">
        <v>770</v>
      </c>
      <c r="B59" s="167"/>
      <c r="C59" s="167"/>
      <c r="D59" s="167"/>
      <c r="E59" s="167"/>
    </row>
    <row r="60" spans="1:5" ht="27" customHeight="1">
      <c r="A60" s="167"/>
      <c r="B60" s="167"/>
      <c r="C60" s="167"/>
      <c r="D60" s="167"/>
      <c r="E60" s="167"/>
    </row>
    <row r="62" spans="1:5" ht="26.25">
      <c r="A62" s="97"/>
      <c r="B62" s="98" t="s">
        <v>199</v>
      </c>
      <c r="C62" s="98" t="s">
        <v>200</v>
      </c>
      <c r="D62" s="131" t="s">
        <v>195</v>
      </c>
      <c r="E62" s="99" t="s">
        <v>43</v>
      </c>
    </row>
    <row r="63" spans="1:5">
      <c r="A63" s="100" t="s">
        <v>20</v>
      </c>
      <c r="B63" s="101">
        <v>22839494</v>
      </c>
      <c r="C63" s="101">
        <v>700893</v>
      </c>
      <c r="D63" s="14">
        <v>156456</v>
      </c>
      <c r="E63" s="14">
        <f>SUM(B63:D63)</f>
        <v>23696843</v>
      </c>
    </row>
    <row r="64" spans="1:5">
      <c r="A64" s="100" t="s">
        <v>4</v>
      </c>
      <c r="B64" s="101">
        <v>17078773.199999999</v>
      </c>
      <c r="C64" s="101">
        <v>616146.30000000005</v>
      </c>
      <c r="D64" s="14">
        <v>314874.5</v>
      </c>
      <c r="E64" s="14">
        <f t="shared" ref="E64:E71" si="2">SUM(B64:D64)</f>
        <v>18009794</v>
      </c>
    </row>
    <row r="65" spans="1:5">
      <c r="A65" s="100" t="s">
        <v>38</v>
      </c>
      <c r="B65" s="101">
        <v>939433</v>
      </c>
      <c r="C65" s="101">
        <v>0</v>
      </c>
      <c r="D65" s="14">
        <v>512</v>
      </c>
      <c r="E65" s="14">
        <f t="shared" si="2"/>
        <v>939945</v>
      </c>
    </row>
    <row r="66" spans="1:5">
      <c r="A66" s="100" t="s">
        <v>31</v>
      </c>
      <c r="B66" s="102">
        <v>8322800</v>
      </c>
      <c r="C66" s="101">
        <v>0</v>
      </c>
      <c r="D66" s="14">
        <v>14450</v>
      </c>
      <c r="E66" s="14">
        <f t="shared" si="2"/>
        <v>8337250</v>
      </c>
    </row>
    <row r="67" spans="1:5">
      <c r="A67" s="100" t="s">
        <v>37</v>
      </c>
      <c r="B67" s="103">
        <v>2619000</v>
      </c>
      <c r="C67" s="101">
        <v>4491</v>
      </c>
      <c r="D67" s="14">
        <v>0</v>
      </c>
      <c r="E67" s="14">
        <f t="shared" si="2"/>
        <v>2623491</v>
      </c>
    </row>
    <row r="68" spans="1:5">
      <c r="A68" s="100" t="s">
        <v>40</v>
      </c>
      <c r="B68" s="101">
        <v>6341578</v>
      </c>
      <c r="C68" s="101">
        <v>359687</v>
      </c>
      <c r="D68" s="14">
        <v>0</v>
      </c>
      <c r="E68" s="14">
        <f t="shared" si="2"/>
        <v>6701265</v>
      </c>
    </row>
    <row r="69" spans="1:5">
      <c r="A69" s="104" t="s">
        <v>8</v>
      </c>
      <c r="B69" s="105">
        <v>25503182.359999999</v>
      </c>
      <c r="C69" s="106">
        <v>149000</v>
      </c>
      <c r="D69" s="14">
        <v>200688.64000000001</v>
      </c>
      <c r="E69" s="14">
        <f t="shared" si="2"/>
        <v>25852871</v>
      </c>
    </row>
    <row r="70" spans="1:5">
      <c r="A70" s="100" t="s">
        <v>201</v>
      </c>
      <c r="B70" s="103">
        <v>712700</v>
      </c>
      <c r="C70" s="101">
        <v>27841</v>
      </c>
      <c r="D70" s="20">
        <v>0</v>
      </c>
      <c r="E70" s="14">
        <f t="shared" si="2"/>
        <v>740541</v>
      </c>
    </row>
    <row r="71" spans="1:5">
      <c r="A71" s="100" t="s">
        <v>196</v>
      </c>
      <c r="B71" s="103">
        <v>1530000</v>
      </c>
      <c r="C71" s="101">
        <v>0</v>
      </c>
      <c r="D71" s="20">
        <v>0</v>
      </c>
      <c r="E71" s="14">
        <f t="shared" si="2"/>
        <v>1530000</v>
      </c>
    </row>
    <row r="72" spans="1:5">
      <c r="A72" s="107" t="s">
        <v>202</v>
      </c>
      <c r="B72" s="108">
        <f>SUM(B63:B71)</f>
        <v>85886960.560000002</v>
      </c>
      <c r="C72" s="108">
        <f>SUM(C63:C71)</f>
        <v>1858058.3</v>
      </c>
      <c r="D72" s="108">
        <f>SUM(D63:D71)</f>
        <v>686981.14</v>
      </c>
      <c r="E72" s="14">
        <f>SUM(B72:D72)</f>
        <v>88432000</v>
      </c>
    </row>
    <row r="73" spans="1:5">
      <c r="A73" s="107" t="s">
        <v>206</v>
      </c>
      <c r="B73" s="108"/>
      <c r="C73" s="108"/>
      <c r="D73" s="108">
        <v>500000</v>
      </c>
      <c r="E73" s="14">
        <f>SUM(B73:D73)</f>
        <v>500000</v>
      </c>
    </row>
    <row r="74" spans="1:5">
      <c r="A74" s="107" t="s">
        <v>204</v>
      </c>
      <c r="B74" s="108">
        <f>SUM(B72:B73)</f>
        <v>85886960.560000002</v>
      </c>
      <c r="C74" s="108">
        <f>SUM(C72:C73)</f>
        <v>1858058.3</v>
      </c>
      <c r="D74" s="108">
        <f>SUM(D72:D73)</f>
        <v>1186981.1400000001</v>
      </c>
      <c r="E74" s="132">
        <f>SUM(B74:D74)</f>
        <v>88932000</v>
      </c>
    </row>
  </sheetData>
  <mergeCells count="32">
    <mergeCell ref="A51:B51"/>
    <mergeCell ref="C51:D51"/>
    <mergeCell ref="A59:E60"/>
    <mergeCell ref="A1:D1"/>
    <mergeCell ref="A42:B42"/>
    <mergeCell ref="C42:D42"/>
    <mergeCell ref="A43:B43"/>
    <mergeCell ref="C43:D43"/>
    <mergeCell ref="A49:B49"/>
    <mergeCell ref="C49:D49"/>
    <mergeCell ref="A44:B44"/>
    <mergeCell ref="C44:D44"/>
    <mergeCell ref="A45:B45"/>
    <mergeCell ref="C45:D45"/>
    <mergeCell ref="A46:B46"/>
    <mergeCell ref="C46:D46"/>
    <mergeCell ref="A54:B54"/>
    <mergeCell ref="C54:D54"/>
    <mergeCell ref="A55:B55"/>
    <mergeCell ref="C55:D55"/>
    <mergeCell ref="A20:D21"/>
    <mergeCell ref="A39:D40"/>
    <mergeCell ref="A50:B50"/>
    <mergeCell ref="C50:D50"/>
    <mergeCell ref="A52:B52"/>
    <mergeCell ref="C52:D52"/>
    <mergeCell ref="A53:B53"/>
    <mergeCell ref="C53:D53"/>
    <mergeCell ref="A47:B47"/>
    <mergeCell ref="C47:D47"/>
    <mergeCell ref="A48:B48"/>
    <mergeCell ref="C48:D48"/>
  </mergeCells>
  <printOptions horizontalCentered="1"/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48"/>
  <sheetViews>
    <sheetView topLeftCell="B1" workbookViewId="0">
      <selection activeCell="J34" sqref="J34"/>
    </sheetView>
  </sheetViews>
  <sheetFormatPr defaultRowHeight="12.75"/>
  <cols>
    <col min="1" max="1" width="5.85546875" hidden="1" customWidth="1"/>
    <col min="2" max="2" width="15.28515625" customWidth="1"/>
    <col min="3" max="3" width="0" hidden="1" customWidth="1"/>
    <col min="4" max="4" width="6.5703125" customWidth="1"/>
    <col min="5" max="5" width="0" hidden="1" customWidth="1"/>
    <col min="6" max="6" width="7.28515625" customWidth="1"/>
    <col min="7" max="7" width="0" hidden="1" customWidth="1"/>
    <col min="8" max="8" width="18.7109375" customWidth="1"/>
    <col min="9" max="9" width="0" hidden="1" customWidth="1"/>
    <col min="10" max="10" width="33.42578125" customWidth="1"/>
    <col min="11" max="16" width="0" hidden="1" customWidth="1"/>
    <col min="17" max="17" width="5.28515625" customWidth="1"/>
    <col min="18" max="18" width="0" hidden="1" customWidth="1"/>
  </cols>
  <sheetData>
    <row r="1" spans="1:27" ht="15.75">
      <c r="B1" s="188" t="s">
        <v>806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3" spans="1:27" ht="51.75">
      <c r="A3" s="133" t="s">
        <v>212</v>
      </c>
      <c r="B3" s="133" t="s">
        <v>777</v>
      </c>
      <c r="C3" s="133" t="s">
        <v>0</v>
      </c>
      <c r="D3" s="147" t="s">
        <v>778</v>
      </c>
      <c r="E3" s="133" t="s">
        <v>779</v>
      </c>
      <c r="F3" s="133" t="s">
        <v>1</v>
      </c>
      <c r="G3" s="133" t="s">
        <v>216</v>
      </c>
      <c r="H3" s="133" t="s">
        <v>2</v>
      </c>
      <c r="I3" s="133" t="s">
        <v>780</v>
      </c>
      <c r="J3" s="133" t="s">
        <v>3</v>
      </c>
      <c r="K3" s="133" t="s">
        <v>2</v>
      </c>
      <c r="L3" s="133" t="s">
        <v>781</v>
      </c>
      <c r="M3" s="133" t="s">
        <v>782</v>
      </c>
      <c r="N3" s="133" t="s">
        <v>216</v>
      </c>
      <c r="O3" s="133" t="s">
        <v>783</v>
      </c>
      <c r="P3" s="133" t="s">
        <v>784</v>
      </c>
      <c r="Q3" s="133" t="s">
        <v>785</v>
      </c>
      <c r="R3" s="133" t="s">
        <v>786</v>
      </c>
      <c r="S3" s="2" t="s">
        <v>787</v>
      </c>
      <c r="T3" s="2" t="s">
        <v>788</v>
      </c>
      <c r="U3" s="2" t="s">
        <v>789</v>
      </c>
      <c r="V3" s="138" t="s">
        <v>804</v>
      </c>
      <c r="W3" s="2" t="s">
        <v>790</v>
      </c>
      <c r="X3" s="138" t="s">
        <v>803</v>
      </c>
      <c r="Y3" s="2" t="s">
        <v>791</v>
      </c>
      <c r="Z3" s="3" t="s">
        <v>802</v>
      </c>
      <c r="AA3" s="139" t="s">
        <v>50</v>
      </c>
    </row>
    <row r="4" spans="1:27" ht="15">
      <c r="A4" s="134">
        <v>1847</v>
      </c>
      <c r="B4" s="182" t="s">
        <v>350</v>
      </c>
      <c r="C4" s="148" t="s">
        <v>792</v>
      </c>
      <c r="D4" s="184">
        <v>3</v>
      </c>
      <c r="E4" s="149">
        <v>0</v>
      </c>
      <c r="F4" s="182" t="s">
        <v>4</v>
      </c>
      <c r="G4" s="150" t="s">
        <v>304</v>
      </c>
      <c r="H4" s="182" t="s">
        <v>352</v>
      </c>
      <c r="I4" s="150" t="s">
        <v>352</v>
      </c>
      <c r="J4" s="186" t="s">
        <v>351</v>
      </c>
      <c r="K4" s="149">
        <v>1</v>
      </c>
      <c r="L4" s="151" t="s">
        <v>793</v>
      </c>
      <c r="M4" s="151" t="s">
        <v>793</v>
      </c>
      <c r="N4" s="151" t="s">
        <v>794</v>
      </c>
      <c r="O4" s="152">
        <v>1</v>
      </c>
      <c r="P4" s="153">
        <v>23613</v>
      </c>
      <c r="Q4" s="154">
        <v>2014</v>
      </c>
      <c r="R4" s="135"/>
      <c r="S4" s="2">
        <v>5000</v>
      </c>
      <c r="T4" s="2">
        <v>5000</v>
      </c>
      <c r="U4" s="2">
        <v>11800</v>
      </c>
      <c r="V4" s="2">
        <v>40000</v>
      </c>
      <c r="W4" s="2">
        <v>25000</v>
      </c>
      <c r="X4" s="2">
        <f>SUM(V4/AA4)*100</f>
        <v>61.53846153846154</v>
      </c>
      <c r="Y4" s="2">
        <v>30500</v>
      </c>
      <c r="Z4" s="2">
        <f>SUM(S4+T4+U4+V4+W4+Y4)</f>
        <v>117300</v>
      </c>
      <c r="AA4" s="2">
        <f>SUM(V4:W4)</f>
        <v>65000</v>
      </c>
    </row>
    <row r="5" spans="1:27" ht="15">
      <c r="A5" s="134"/>
      <c r="B5" s="183"/>
      <c r="C5" s="148"/>
      <c r="D5" s="185"/>
      <c r="E5" s="149"/>
      <c r="F5" s="183"/>
      <c r="G5" s="150"/>
      <c r="H5" s="183"/>
      <c r="I5" s="150"/>
      <c r="J5" s="187"/>
      <c r="K5" s="149"/>
      <c r="L5" s="151"/>
      <c r="M5" s="151"/>
      <c r="N5" s="151"/>
      <c r="O5" s="152"/>
      <c r="P5" s="153"/>
      <c r="Q5" s="154">
        <v>2015</v>
      </c>
      <c r="R5" s="135"/>
      <c r="S5" s="2">
        <v>1000</v>
      </c>
      <c r="T5" s="2">
        <v>1000</v>
      </c>
      <c r="U5" s="2">
        <v>7000</v>
      </c>
      <c r="V5" s="2">
        <v>20000</v>
      </c>
      <c r="W5" s="2">
        <v>13000</v>
      </c>
      <c r="X5" s="2">
        <f>SUM(V5/AA5)*100</f>
        <v>60.606060606060609</v>
      </c>
      <c r="Y5" s="2">
        <v>16000</v>
      </c>
      <c r="Z5" s="2">
        <f>SUM(S5+T5+U5+V5+W5+Y5)</f>
        <v>58000</v>
      </c>
      <c r="AA5" s="2">
        <f>SUM(V5:W5)</f>
        <v>33000</v>
      </c>
    </row>
    <row r="6" spans="1:27" ht="60">
      <c r="A6" s="136">
        <v>1889</v>
      </c>
      <c r="B6" s="155" t="s">
        <v>363</v>
      </c>
      <c r="C6" s="148" t="s">
        <v>792</v>
      </c>
      <c r="D6" s="156">
        <v>2</v>
      </c>
      <c r="E6" s="149">
        <v>0</v>
      </c>
      <c r="F6" s="155" t="s">
        <v>4</v>
      </c>
      <c r="G6" s="150" t="s">
        <v>322</v>
      </c>
      <c r="H6" s="155" t="s">
        <v>55</v>
      </c>
      <c r="I6" s="150" t="s">
        <v>55</v>
      </c>
      <c r="J6" s="157" t="s">
        <v>364</v>
      </c>
      <c r="K6" s="149">
        <v>1</v>
      </c>
      <c r="L6" s="151" t="s">
        <v>793</v>
      </c>
      <c r="M6" s="151" t="s">
        <v>793</v>
      </c>
      <c r="N6" s="151" t="s">
        <v>794</v>
      </c>
      <c r="O6" s="152">
        <v>1</v>
      </c>
      <c r="P6" s="153">
        <v>23617</v>
      </c>
      <c r="Q6" s="154">
        <v>2014</v>
      </c>
      <c r="R6" s="137">
        <v>154.5</v>
      </c>
      <c r="S6" s="2">
        <v>4000</v>
      </c>
      <c r="T6" s="2">
        <v>2000</v>
      </c>
      <c r="U6" s="2">
        <v>23000</v>
      </c>
      <c r="V6" s="2">
        <v>50000</v>
      </c>
      <c r="W6" s="2">
        <v>32000</v>
      </c>
      <c r="X6" s="2">
        <f t="shared" ref="X6:X27" si="0">SUM(V6/AA6)*100</f>
        <v>60.975609756097562</v>
      </c>
      <c r="Y6" s="2">
        <v>39000</v>
      </c>
      <c r="Z6" s="2">
        <f t="shared" ref="Z6:Z27" si="1">SUM(S6+T6+U6+V6+W6+Y6)</f>
        <v>150000</v>
      </c>
      <c r="AA6" s="2">
        <f t="shared" ref="AA6:AA27" si="2">SUM(V6:W6)</f>
        <v>82000</v>
      </c>
    </row>
    <row r="7" spans="1:27" ht="45">
      <c r="A7" s="134">
        <v>1949</v>
      </c>
      <c r="B7" s="155" t="s">
        <v>419</v>
      </c>
      <c r="C7" s="148" t="s">
        <v>792</v>
      </c>
      <c r="D7" s="156">
        <v>2</v>
      </c>
      <c r="E7" s="149">
        <v>0</v>
      </c>
      <c r="F7" s="155" t="s">
        <v>4</v>
      </c>
      <c r="G7" s="150" t="s">
        <v>327</v>
      </c>
      <c r="H7" s="155" t="s">
        <v>421</v>
      </c>
      <c r="I7" s="150" t="s">
        <v>795</v>
      </c>
      <c r="J7" s="157" t="s">
        <v>420</v>
      </c>
      <c r="K7" s="149">
        <v>1</v>
      </c>
      <c r="L7" s="151" t="s">
        <v>793</v>
      </c>
      <c r="M7" s="151" t="s">
        <v>793</v>
      </c>
      <c r="N7" s="151" t="s">
        <v>794</v>
      </c>
      <c r="O7" s="152">
        <v>1</v>
      </c>
      <c r="P7" s="153">
        <v>23627</v>
      </c>
      <c r="Q7" s="154">
        <v>2014</v>
      </c>
      <c r="R7" s="135">
        <v>6</v>
      </c>
      <c r="S7" s="2">
        <v>12600</v>
      </c>
      <c r="T7" s="2">
        <v>9000</v>
      </c>
      <c r="U7" s="2">
        <v>21400</v>
      </c>
      <c r="V7" s="2">
        <v>40900</v>
      </c>
      <c r="W7" s="2">
        <v>27100</v>
      </c>
      <c r="X7" s="2">
        <f t="shared" si="0"/>
        <v>60.147058823529406</v>
      </c>
      <c r="Y7" s="2">
        <v>39000</v>
      </c>
      <c r="Z7" s="2">
        <f t="shared" si="1"/>
        <v>150000</v>
      </c>
      <c r="AA7" s="2">
        <f t="shared" si="2"/>
        <v>68000</v>
      </c>
    </row>
    <row r="8" spans="1:27" ht="15">
      <c r="A8" s="136">
        <v>2014</v>
      </c>
      <c r="B8" s="182" t="s">
        <v>496</v>
      </c>
      <c r="C8" s="148" t="s">
        <v>792</v>
      </c>
      <c r="D8" s="184">
        <v>3</v>
      </c>
      <c r="E8" s="149">
        <v>0</v>
      </c>
      <c r="F8" s="182" t="s">
        <v>4</v>
      </c>
      <c r="G8" s="150" t="s">
        <v>253</v>
      </c>
      <c r="H8" s="182" t="s">
        <v>108</v>
      </c>
      <c r="I8" s="150" t="s">
        <v>108</v>
      </c>
      <c r="J8" s="186" t="s">
        <v>497</v>
      </c>
      <c r="K8" s="149">
        <v>1</v>
      </c>
      <c r="L8" s="151" t="s">
        <v>793</v>
      </c>
      <c r="M8" s="151" t="s">
        <v>793</v>
      </c>
      <c r="N8" s="151" t="s">
        <v>794</v>
      </c>
      <c r="O8" s="152">
        <v>1</v>
      </c>
      <c r="P8" s="153">
        <v>23642</v>
      </c>
      <c r="Q8" s="154">
        <v>2014</v>
      </c>
      <c r="R8" s="137">
        <v>44</v>
      </c>
      <c r="S8" s="2">
        <v>5000</v>
      </c>
      <c r="T8" s="2">
        <v>8000</v>
      </c>
      <c r="U8" s="2">
        <v>50000</v>
      </c>
      <c r="V8" s="2">
        <v>60000</v>
      </c>
      <c r="W8" s="2">
        <v>25000</v>
      </c>
      <c r="X8" s="2">
        <f t="shared" si="0"/>
        <v>70.588235294117652</v>
      </c>
      <c r="Y8" s="2">
        <v>52000</v>
      </c>
      <c r="Z8" s="2">
        <f t="shared" si="1"/>
        <v>200000</v>
      </c>
      <c r="AA8" s="2">
        <f t="shared" si="2"/>
        <v>85000</v>
      </c>
    </row>
    <row r="9" spans="1:27" ht="15">
      <c r="A9" s="136"/>
      <c r="B9" s="183"/>
      <c r="C9" s="148"/>
      <c r="D9" s="185"/>
      <c r="E9" s="149"/>
      <c r="F9" s="183"/>
      <c r="G9" s="150"/>
      <c r="H9" s="183"/>
      <c r="I9" s="150"/>
      <c r="J9" s="187"/>
      <c r="K9" s="149"/>
      <c r="L9" s="151"/>
      <c r="M9" s="151"/>
      <c r="N9" s="151"/>
      <c r="O9" s="152"/>
      <c r="P9" s="153"/>
      <c r="Q9" s="154">
        <v>2015</v>
      </c>
      <c r="R9" s="137"/>
      <c r="S9" s="2">
        <v>5000</v>
      </c>
      <c r="T9" s="2">
        <v>0</v>
      </c>
      <c r="U9" s="2">
        <v>19000</v>
      </c>
      <c r="V9" s="2">
        <v>30000</v>
      </c>
      <c r="W9" s="2">
        <v>20000</v>
      </c>
      <c r="X9" s="2">
        <f t="shared" si="0"/>
        <v>60</v>
      </c>
      <c r="Y9" s="2">
        <v>26000</v>
      </c>
      <c r="Z9" s="2">
        <f t="shared" si="1"/>
        <v>100000</v>
      </c>
      <c r="AA9" s="2">
        <f t="shared" si="2"/>
        <v>50000</v>
      </c>
    </row>
    <row r="10" spans="1:27" ht="45">
      <c r="A10" s="136">
        <v>2017</v>
      </c>
      <c r="B10" s="155" t="s">
        <v>498</v>
      </c>
      <c r="C10" s="148" t="s">
        <v>792</v>
      </c>
      <c r="D10" s="156">
        <v>2</v>
      </c>
      <c r="E10" s="149">
        <v>0</v>
      </c>
      <c r="F10" s="155" t="s">
        <v>4</v>
      </c>
      <c r="G10" s="150" t="s">
        <v>322</v>
      </c>
      <c r="H10" s="155" t="s">
        <v>500</v>
      </c>
      <c r="I10" s="150" t="s">
        <v>500</v>
      </c>
      <c r="J10" s="157" t="s">
        <v>796</v>
      </c>
      <c r="K10" s="149">
        <v>1</v>
      </c>
      <c r="L10" s="151" t="s">
        <v>793</v>
      </c>
      <c r="M10" s="151" t="s">
        <v>793</v>
      </c>
      <c r="N10" s="151" t="s">
        <v>794</v>
      </c>
      <c r="O10" s="152">
        <v>1</v>
      </c>
      <c r="P10" s="153">
        <v>23596</v>
      </c>
      <c r="Q10" s="154">
        <v>2014</v>
      </c>
      <c r="R10" s="137"/>
      <c r="S10" s="2">
        <v>0</v>
      </c>
      <c r="T10" s="2">
        <v>0</v>
      </c>
      <c r="U10" s="2">
        <v>0</v>
      </c>
      <c r="V10" s="2">
        <v>40200</v>
      </c>
      <c r="W10" s="2">
        <v>26400</v>
      </c>
      <c r="X10" s="2">
        <f t="shared" si="0"/>
        <v>60.360360360360367</v>
      </c>
      <c r="Y10" s="2">
        <v>23400</v>
      </c>
      <c r="Z10" s="2">
        <f t="shared" si="1"/>
        <v>90000</v>
      </c>
      <c r="AA10" s="2">
        <f t="shared" si="2"/>
        <v>66600</v>
      </c>
    </row>
    <row r="11" spans="1:27" ht="30">
      <c r="A11" s="136">
        <v>2043</v>
      </c>
      <c r="B11" s="155" t="s">
        <v>538</v>
      </c>
      <c r="C11" s="148" t="s">
        <v>792</v>
      </c>
      <c r="D11" s="156">
        <v>2</v>
      </c>
      <c r="E11" s="149">
        <v>0</v>
      </c>
      <c r="F11" s="155" t="s">
        <v>4</v>
      </c>
      <c r="G11" s="150" t="s">
        <v>327</v>
      </c>
      <c r="H11" s="155" t="s">
        <v>540</v>
      </c>
      <c r="I11" s="150" t="s">
        <v>797</v>
      </c>
      <c r="J11" s="157" t="s">
        <v>539</v>
      </c>
      <c r="K11" s="149">
        <v>1</v>
      </c>
      <c r="L11" s="151" t="s">
        <v>793</v>
      </c>
      <c r="M11" s="151" t="s">
        <v>793</v>
      </c>
      <c r="N11" s="151" t="s">
        <v>794</v>
      </c>
      <c r="O11" s="152">
        <v>1</v>
      </c>
      <c r="P11" s="153">
        <v>23649</v>
      </c>
      <c r="Q11" s="154">
        <v>2014</v>
      </c>
      <c r="R11" s="137">
        <v>12</v>
      </c>
      <c r="S11" s="2">
        <v>9900</v>
      </c>
      <c r="T11" s="2">
        <v>8400</v>
      </c>
      <c r="U11" s="2">
        <v>20300</v>
      </c>
      <c r="V11" s="2">
        <v>39100</v>
      </c>
      <c r="W11" s="2">
        <v>25900</v>
      </c>
      <c r="X11" s="2">
        <f t="shared" si="0"/>
        <v>60.15384615384616</v>
      </c>
      <c r="Y11" s="2">
        <v>36400</v>
      </c>
      <c r="Z11" s="2">
        <f t="shared" si="1"/>
        <v>140000</v>
      </c>
      <c r="AA11" s="2">
        <f t="shared" si="2"/>
        <v>65000</v>
      </c>
    </row>
    <row r="12" spans="1:27" ht="45">
      <c r="A12" s="134">
        <v>2052</v>
      </c>
      <c r="B12" s="155" t="s">
        <v>560</v>
      </c>
      <c r="C12" s="148" t="s">
        <v>792</v>
      </c>
      <c r="D12" s="156">
        <v>2</v>
      </c>
      <c r="E12" s="149">
        <v>0</v>
      </c>
      <c r="F12" s="155" t="s">
        <v>37</v>
      </c>
      <c r="G12" s="150" t="s">
        <v>562</v>
      </c>
      <c r="H12" s="155" t="s">
        <v>563</v>
      </c>
      <c r="I12" s="150" t="s">
        <v>563</v>
      </c>
      <c r="J12" s="157" t="s">
        <v>561</v>
      </c>
      <c r="K12" s="149">
        <v>1</v>
      </c>
      <c r="L12" s="151" t="s">
        <v>793</v>
      </c>
      <c r="M12" s="151" t="s">
        <v>793</v>
      </c>
      <c r="N12" s="151" t="s">
        <v>794</v>
      </c>
      <c r="O12" s="152">
        <v>-1</v>
      </c>
      <c r="P12" s="153">
        <v>23955</v>
      </c>
      <c r="Q12" s="154">
        <v>2014</v>
      </c>
      <c r="R12" s="135">
        <v>220.11</v>
      </c>
      <c r="S12" s="2">
        <v>50000</v>
      </c>
      <c r="T12" s="2">
        <v>136440</v>
      </c>
      <c r="U12" s="2">
        <v>44400</v>
      </c>
      <c r="V12" s="2">
        <v>161000</v>
      </c>
      <c r="W12" s="2">
        <v>105680</v>
      </c>
      <c r="X12" s="2">
        <f t="shared" si="0"/>
        <v>60.371981400929954</v>
      </c>
      <c r="Y12" s="2">
        <v>180996</v>
      </c>
      <c r="Z12" s="2">
        <f t="shared" si="1"/>
        <v>678516</v>
      </c>
      <c r="AA12" s="2">
        <f t="shared" si="2"/>
        <v>266680</v>
      </c>
    </row>
    <row r="13" spans="1:27" ht="60">
      <c r="A13" s="136">
        <v>2053</v>
      </c>
      <c r="B13" s="155" t="s">
        <v>564</v>
      </c>
      <c r="C13" s="148" t="s">
        <v>792</v>
      </c>
      <c r="D13" s="156">
        <v>2</v>
      </c>
      <c r="E13" s="149">
        <v>0</v>
      </c>
      <c r="F13" s="155" t="s">
        <v>37</v>
      </c>
      <c r="G13" s="150" t="s">
        <v>236</v>
      </c>
      <c r="H13" s="155" t="s">
        <v>566</v>
      </c>
      <c r="I13" s="150" t="s">
        <v>566</v>
      </c>
      <c r="J13" s="157" t="s">
        <v>565</v>
      </c>
      <c r="K13" s="149">
        <v>1</v>
      </c>
      <c r="L13" s="151" t="s">
        <v>793</v>
      </c>
      <c r="M13" s="151" t="s">
        <v>793</v>
      </c>
      <c r="N13" s="151" t="s">
        <v>794</v>
      </c>
      <c r="O13" s="152">
        <v>-1</v>
      </c>
      <c r="P13" s="153">
        <v>23956</v>
      </c>
      <c r="Q13" s="154">
        <v>2014</v>
      </c>
      <c r="R13" s="137">
        <v>389.02</v>
      </c>
      <c r="S13" s="2">
        <v>2000</v>
      </c>
      <c r="T13" s="2">
        <v>74520</v>
      </c>
      <c r="U13" s="2">
        <v>102000</v>
      </c>
      <c r="V13" s="2">
        <v>192000</v>
      </c>
      <c r="W13" s="2">
        <v>127000</v>
      </c>
      <c r="X13" s="2">
        <f t="shared" si="0"/>
        <v>60.188087774294672</v>
      </c>
      <c r="Y13" s="2">
        <v>180996</v>
      </c>
      <c r="Z13" s="2">
        <f t="shared" si="1"/>
        <v>678516</v>
      </c>
      <c r="AA13" s="2">
        <f t="shared" si="2"/>
        <v>319000</v>
      </c>
    </row>
    <row r="14" spans="1:27" ht="15">
      <c r="A14" s="134">
        <v>2056</v>
      </c>
      <c r="B14" s="182" t="s">
        <v>575</v>
      </c>
      <c r="C14" s="148" t="s">
        <v>792</v>
      </c>
      <c r="D14" s="184">
        <v>3</v>
      </c>
      <c r="E14" s="149">
        <v>0</v>
      </c>
      <c r="F14" s="182" t="s">
        <v>4</v>
      </c>
      <c r="G14" s="150" t="s">
        <v>304</v>
      </c>
      <c r="H14" s="182" t="s">
        <v>6</v>
      </c>
      <c r="I14" s="150" t="s">
        <v>6</v>
      </c>
      <c r="J14" s="186" t="s">
        <v>798</v>
      </c>
      <c r="K14" s="149">
        <v>1</v>
      </c>
      <c r="L14" s="151" t="s">
        <v>793</v>
      </c>
      <c r="M14" s="151" t="s">
        <v>793</v>
      </c>
      <c r="N14" s="151" t="s">
        <v>794</v>
      </c>
      <c r="O14" s="152">
        <v>1</v>
      </c>
      <c r="P14" s="153">
        <v>23898</v>
      </c>
      <c r="Q14" s="154">
        <v>2014</v>
      </c>
      <c r="R14" s="135">
        <v>44</v>
      </c>
      <c r="S14" s="2">
        <v>15000</v>
      </c>
      <c r="T14" s="2">
        <v>3000</v>
      </c>
      <c r="U14" s="2">
        <v>35000</v>
      </c>
      <c r="V14" s="2">
        <v>57000</v>
      </c>
      <c r="W14" s="2">
        <v>38000</v>
      </c>
      <c r="X14" s="2">
        <f t="shared" si="0"/>
        <v>60</v>
      </c>
      <c r="Y14" s="2">
        <v>52000</v>
      </c>
      <c r="Z14" s="2">
        <f t="shared" si="1"/>
        <v>200000</v>
      </c>
      <c r="AA14" s="2">
        <f t="shared" si="2"/>
        <v>95000</v>
      </c>
    </row>
    <row r="15" spans="1:27" ht="15">
      <c r="A15" s="134"/>
      <c r="B15" s="183"/>
      <c r="C15" s="148"/>
      <c r="D15" s="185"/>
      <c r="E15" s="149"/>
      <c r="F15" s="183"/>
      <c r="G15" s="150"/>
      <c r="H15" s="183"/>
      <c r="I15" s="150"/>
      <c r="J15" s="187"/>
      <c r="K15" s="149"/>
      <c r="L15" s="151"/>
      <c r="M15" s="151"/>
      <c r="N15" s="151"/>
      <c r="O15" s="152"/>
      <c r="P15" s="153"/>
      <c r="Q15" s="154">
        <v>2015</v>
      </c>
      <c r="R15" s="135"/>
      <c r="S15" s="2">
        <v>25000</v>
      </c>
      <c r="T15" s="2">
        <v>9000</v>
      </c>
      <c r="U15" s="2">
        <v>80000</v>
      </c>
      <c r="V15" s="2">
        <v>75000</v>
      </c>
      <c r="W15" s="2">
        <v>49500</v>
      </c>
      <c r="X15" s="2">
        <f t="shared" si="0"/>
        <v>60.24096385542169</v>
      </c>
      <c r="Y15" s="2">
        <v>90630</v>
      </c>
      <c r="Z15" s="2">
        <f t="shared" si="1"/>
        <v>329130</v>
      </c>
      <c r="AA15" s="2">
        <f t="shared" si="2"/>
        <v>124500</v>
      </c>
    </row>
    <row r="16" spans="1:27" ht="45">
      <c r="A16" s="134">
        <v>2064</v>
      </c>
      <c r="B16" s="155" t="s">
        <v>591</v>
      </c>
      <c r="C16" s="148" t="s">
        <v>792</v>
      </c>
      <c r="D16" s="156">
        <v>2</v>
      </c>
      <c r="E16" s="149">
        <v>0</v>
      </c>
      <c r="F16" s="155" t="s">
        <v>37</v>
      </c>
      <c r="G16" s="150" t="s">
        <v>593</v>
      </c>
      <c r="H16" s="155" t="s">
        <v>594</v>
      </c>
      <c r="I16" s="150" t="s">
        <v>594</v>
      </c>
      <c r="J16" s="157" t="s">
        <v>592</v>
      </c>
      <c r="K16" s="149">
        <v>1</v>
      </c>
      <c r="L16" s="151" t="s">
        <v>793</v>
      </c>
      <c r="M16" s="151" t="s">
        <v>793</v>
      </c>
      <c r="N16" s="151" t="s">
        <v>794</v>
      </c>
      <c r="O16" s="152">
        <v>-1</v>
      </c>
      <c r="P16" s="153">
        <v>23957</v>
      </c>
      <c r="Q16" s="154">
        <v>2014</v>
      </c>
      <c r="R16" s="135">
        <v>133.07</v>
      </c>
      <c r="S16" s="2">
        <v>6000</v>
      </c>
      <c r="T16" s="2">
        <v>110520</v>
      </c>
      <c r="U16" s="2">
        <v>243000</v>
      </c>
      <c r="V16" s="2">
        <v>84000</v>
      </c>
      <c r="W16" s="2">
        <v>54000</v>
      </c>
      <c r="X16" s="2">
        <f t="shared" si="0"/>
        <v>60.869565217391312</v>
      </c>
      <c r="Y16" s="2">
        <v>180996</v>
      </c>
      <c r="Z16" s="2">
        <f t="shared" si="1"/>
        <v>678516</v>
      </c>
      <c r="AA16" s="2">
        <f t="shared" si="2"/>
        <v>138000</v>
      </c>
    </row>
    <row r="17" spans="1:27" ht="15">
      <c r="A17" s="134">
        <v>2066</v>
      </c>
      <c r="B17" s="182" t="s">
        <v>595</v>
      </c>
      <c r="C17" s="148" t="s">
        <v>792</v>
      </c>
      <c r="D17" s="184">
        <v>3</v>
      </c>
      <c r="E17" s="149">
        <v>0</v>
      </c>
      <c r="F17" s="182" t="s">
        <v>8</v>
      </c>
      <c r="G17" s="150" t="s">
        <v>308</v>
      </c>
      <c r="H17" s="182" t="s">
        <v>799</v>
      </c>
      <c r="I17" s="150" t="s">
        <v>799</v>
      </c>
      <c r="J17" s="186" t="s">
        <v>596</v>
      </c>
      <c r="K17" s="149">
        <v>1</v>
      </c>
      <c r="L17" s="151" t="s">
        <v>793</v>
      </c>
      <c r="M17" s="151" t="s">
        <v>793</v>
      </c>
      <c r="N17" s="151" t="s">
        <v>794</v>
      </c>
      <c r="O17" s="152">
        <v>-1</v>
      </c>
      <c r="P17" s="153">
        <v>23884</v>
      </c>
      <c r="Q17" s="154">
        <v>2014</v>
      </c>
      <c r="R17" s="135">
        <v>12</v>
      </c>
      <c r="S17" s="2">
        <v>97855</v>
      </c>
      <c r="T17" s="2">
        <v>80000</v>
      </c>
      <c r="U17" s="2">
        <v>5000</v>
      </c>
      <c r="V17" s="2">
        <v>140000</v>
      </c>
      <c r="W17" s="2">
        <v>35000</v>
      </c>
      <c r="X17" s="2">
        <f t="shared" si="0"/>
        <v>80</v>
      </c>
      <c r="Y17" s="2">
        <v>153366</v>
      </c>
      <c r="Z17" s="2">
        <f t="shared" si="1"/>
        <v>511221</v>
      </c>
      <c r="AA17" s="2">
        <f t="shared" si="2"/>
        <v>175000</v>
      </c>
    </row>
    <row r="18" spans="1:27" ht="15">
      <c r="A18" s="134"/>
      <c r="B18" s="183"/>
      <c r="C18" s="148"/>
      <c r="D18" s="185"/>
      <c r="E18" s="149"/>
      <c r="F18" s="183"/>
      <c r="G18" s="150"/>
      <c r="H18" s="183"/>
      <c r="I18" s="150"/>
      <c r="J18" s="187"/>
      <c r="K18" s="149"/>
      <c r="L18" s="151"/>
      <c r="M18" s="151"/>
      <c r="N18" s="151"/>
      <c r="O18" s="152"/>
      <c r="P18" s="153"/>
      <c r="Q18" s="154">
        <v>2015</v>
      </c>
      <c r="R18" s="135"/>
      <c r="S18" s="2">
        <v>90000</v>
      </c>
      <c r="T18" s="2">
        <v>80000</v>
      </c>
      <c r="U18" s="2">
        <v>5000</v>
      </c>
      <c r="V18" s="2">
        <v>115000</v>
      </c>
      <c r="W18" s="2">
        <v>42000</v>
      </c>
      <c r="X18" s="2">
        <f t="shared" si="0"/>
        <v>73.248407643312092</v>
      </c>
      <c r="Y18" s="2">
        <v>193400</v>
      </c>
      <c r="Z18" s="2">
        <f t="shared" si="1"/>
        <v>525400</v>
      </c>
      <c r="AA18" s="2">
        <f t="shared" si="2"/>
        <v>157000</v>
      </c>
    </row>
    <row r="19" spans="1:27" ht="60">
      <c r="A19" s="136">
        <v>2077</v>
      </c>
      <c r="B19" s="155" t="s">
        <v>610</v>
      </c>
      <c r="C19" s="148" t="s">
        <v>792</v>
      </c>
      <c r="D19" s="156">
        <v>2</v>
      </c>
      <c r="E19" s="149">
        <v>0</v>
      </c>
      <c r="F19" s="155" t="s">
        <v>4</v>
      </c>
      <c r="G19" s="150" t="s">
        <v>281</v>
      </c>
      <c r="H19" s="155" t="s">
        <v>612</v>
      </c>
      <c r="I19" s="150" t="s">
        <v>612</v>
      </c>
      <c r="J19" s="157" t="s">
        <v>611</v>
      </c>
      <c r="K19" s="149">
        <v>1</v>
      </c>
      <c r="L19" s="151" t="s">
        <v>793</v>
      </c>
      <c r="M19" s="151" t="s">
        <v>793</v>
      </c>
      <c r="N19" s="151" t="s">
        <v>794</v>
      </c>
      <c r="O19" s="152">
        <v>1</v>
      </c>
      <c r="P19" s="153">
        <v>23663</v>
      </c>
      <c r="Q19" s="154">
        <v>2014</v>
      </c>
      <c r="R19" s="137"/>
      <c r="S19" s="2">
        <v>35000</v>
      </c>
      <c r="T19" s="2">
        <v>5916.8</v>
      </c>
      <c r="U19" s="2">
        <v>13000</v>
      </c>
      <c r="V19" s="2">
        <v>37500</v>
      </c>
      <c r="W19" s="2">
        <v>25000</v>
      </c>
      <c r="X19" s="2">
        <f t="shared" si="0"/>
        <v>60</v>
      </c>
      <c r="Y19" s="2">
        <v>40903.199999999997</v>
      </c>
      <c r="Z19" s="2">
        <f t="shared" si="1"/>
        <v>157320</v>
      </c>
      <c r="AA19" s="2">
        <f t="shared" si="2"/>
        <v>62500</v>
      </c>
    </row>
    <row r="20" spans="1:27" ht="15">
      <c r="A20" s="136">
        <v>2093</v>
      </c>
      <c r="B20" s="182" t="s">
        <v>636</v>
      </c>
      <c r="C20" s="148" t="s">
        <v>792</v>
      </c>
      <c r="D20" s="184">
        <v>3</v>
      </c>
      <c r="E20" s="149">
        <v>0</v>
      </c>
      <c r="F20" s="182" t="s">
        <v>4</v>
      </c>
      <c r="G20" s="150" t="s">
        <v>253</v>
      </c>
      <c r="H20" s="182" t="s">
        <v>132</v>
      </c>
      <c r="I20" s="150" t="s">
        <v>132</v>
      </c>
      <c r="J20" s="186" t="s">
        <v>637</v>
      </c>
      <c r="K20" s="149">
        <v>1</v>
      </c>
      <c r="L20" s="151" t="s">
        <v>793</v>
      </c>
      <c r="M20" s="151" t="s">
        <v>793</v>
      </c>
      <c r="N20" s="151" t="s">
        <v>794</v>
      </c>
      <c r="O20" s="152">
        <v>1</v>
      </c>
      <c r="P20" s="153">
        <v>23899</v>
      </c>
      <c r="Q20" s="154">
        <v>2014</v>
      </c>
      <c r="R20" s="137">
        <v>8</v>
      </c>
      <c r="S20" s="2">
        <v>23061.279999999999</v>
      </c>
      <c r="T20" s="2">
        <v>20000</v>
      </c>
      <c r="U20" s="2">
        <v>38000</v>
      </c>
      <c r="V20" s="2">
        <v>40000</v>
      </c>
      <c r="W20" s="2">
        <v>26400</v>
      </c>
      <c r="X20" s="2">
        <f t="shared" si="0"/>
        <v>60.24096385542169</v>
      </c>
      <c r="Y20" s="2">
        <v>51810.720000000001</v>
      </c>
      <c r="Z20" s="2">
        <f t="shared" si="1"/>
        <v>199272</v>
      </c>
      <c r="AA20" s="2">
        <f t="shared" si="2"/>
        <v>66400</v>
      </c>
    </row>
    <row r="21" spans="1:27" ht="15">
      <c r="A21" s="136"/>
      <c r="B21" s="183"/>
      <c r="C21" s="148"/>
      <c r="D21" s="185"/>
      <c r="E21" s="149"/>
      <c r="F21" s="183"/>
      <c r="G21" s="150"/>
      <c r="H21" s="183"/>
      <c r="I21" s="150"/>
      <c r="J21" s="187"/>
      <c r="K21" s="149"/>
      <c r="L21" s="151"/>
      <c r="M21" s="151"/>
      <c r="N21" s="151"/>
      <c r="O21" s="152"/>
      <c r="P21" s="153"/>
      <c r="Q21" s="154">
        <v>2015</v>
      </c>
      <c r="R21" s="137"/>
      <c r="S21" s="2">
        <v>0</v>
      </c>
      <c r="T21" s="2">
        <v>10000</v>
      </c>
      <c r="U21" s="2">
        <v>12000</v>
      </c>
      <c r="V21" s="2">
        <v>30000</v>
      </c>
      <c r="W21" s="2">
        <v>20000</v>
      </c>
      <c r="X21" s="2">
        <f t="shared" si="0"/>
        <v>60</v>
      </c>
      <c r="Y21" s="2">
        <v>27360</v>
      </c>
      <c r="Z21" s="2">
        <f t="shared" si="1"/>
        <v>99360</v>
      </c>
      <c r="AA21" s="2">
        <f t="shared" si="2"/>
        <v>50000</v>
      </c>
    </row>
    <row r="22" spans="1:27" ht="60">
      <c r="A22" s="134">
        <v>2104</v>
      </c>
      <c r="B22" s="155" t="s">
        <v>664</v>
      </c>
      <c r="C22" s="148" t="s">
        <v>792</v>
      </c>
      <c r="D22" s="156">
        <v>2</v>
      </c>
      <c r="E22" s="149">
        <v>0</v>
      </c>
      <c r="F22" s="155" t="s">
        <v>4</v>
      </c>
      <c r="G22" s="150" t="s">
        <v>327</v>
      </c>
      <c r="H22" s="155" t="s">
        <v>666</v>
      </c>
      <c r="I22" s="150" t="s">
        <v>666</v>
      </c>
      <c r="J22" s="157" t="s">
        <v>665</v>
      </c>
      <c r="K22" s="149">
        <v>1</v>
      </c>
      <c r="L22" s="151" t="s">
        <v>793</v>
      </c>
      <c r="M22" s="151" t="s">
        <v>793</v>
      </c>
      <c r="N22" s="151" t="s">
        <v>794</v>
      </c>
      <c r="O22" s="152">
        <v>1</v>
      </c>
      <c r="P22" s="153">
        <v>23677</v>
      </c>
      <c r="Q22" s="154">
        <v>2014</v>
      </c>
      <c r="R22" s="135">
        <v>12</v>
      </c>
      <c r="S22" s="2">
        <v>10000</v>
      </c>
      <c r="T22" s="2">
        <v>22200</v>
      </c>
      <c r="U22" s="2">
        <v>24000</v>
      </c>
      <c r="V22" s="2">
        <v>48000</v>
      </c>
      <c r="W22" s="2">
        <v>29000</v>
      </c>
      <c r="X22" s="2">
        <f t="shared" si="0"/>
        <v>62.337662337662337</v>
      </c>
      <c r="Y22" s="2">
        <v>46800</v>
      </c>
      <c r="Z22" s="2">
        <f t="shared" si="1"/>
        <v>180000</v>
      </c>
      <c r="AA22" s="2">
        <f t="shared" si="2"/>
        <v>77000</v>
      </c>
    </row>
    <row r="23" spans="1:27" ht="15">
      <c r="A23" s="134">
        <v>2138</v>
      </c>
      <c r="B23" s="182" t="s">
        <v>733</v>
      </c>
      <c r="C23" s="148" t="s">
        <v>792</v>
      </c>
      <c r="D23" s="184">
        <v>3</v>
      </c>
      <c r="E23" s="149">
        <v>0</v>
      </c>
      <c r="F23" s="182" t="s">
        <v>8</v>
      </c>
      <c r="G23" s="150" t="s">
        <v>728</v>
      </c>
      <c r="H23" s="182" t="s">
        <v>18</v>
      </c>
      <c r="I23" s="150" t="s">
        <v>18</v>
      </c>
      <c r="J23" s="186" t="s">
        <v>800</v>
      </c>
      <c r="K23" s="149">
        <v>1</v>
      </c>
      <c r="L23" s="151" t="s">
        <v>793</v>
      </c>
      <c r="M23" s="151" t="s">
        <v>793</v>
      </c>
      <c r="N23" s="151" t="s">
        <v>794</v>
      </c>
      <c r="O23" s="152">
        <v>1</v>
      </c>
      <c r="P23" s="153">
        <v>23883</v>
      </c>
      <c r="Q23" s="154">
        <v>2014</v>
      </c>
      <c r="R23" s="135">
        <v>260</v>
      </c>
      <c r="S23" s="2">
        <v>19000</v>
      </c>
      <c r="T23" s="2">
        <v>30000</v>
      </c>
      <c r="U23" s="2">
        <v>120000</v>
      </c>
      <c r="V23" s="2">
        <v>212000</v>
      </c>
      <c r="W23" s="2">
        <v>53000</v>
      </c>
      <c r="X23" s="2">
        <f t="shared" si="0"/>
        <v>80</v>
      </c>
      <c r="Y23" s="2">
        <v>186000</v>
      </c>
      <c r="Z23" s="2">
        <f t="shared" si="1"/>
        <v>620000</v>
      </c>
      <c r="AA23" s="2">
        <f t="shared" si="2"/>
        <v>265000</v>
      </c>
    </row>
    <row r="24" spans="1:27" ht="15">
      <c r="A24" s="134"/>
      <c r="B24" s="183"/>
      <c r="C24" s="148"/>
      <c r="D24" s="185"/>
      <c r="E24" s="149"/>
      <c r="F24" s="183"/>
      <c r="G24" s="150"/>
      <c r="H24" s="183"/>
      <c r="I24" s="150"/>
      <c r="J24" s="187"/>
      <c r="K24" s="149"/>
      <c r="L24" s="151"/>
      <c r="M24" s="151"/>
      <c r="N24" s="151"/>
      <c r="O24" s="152"/>
      <c r="P24" s="153"/>
      <c r="Q24" s="154">
        <v>2015</v>
      </c>
      <c r="R24" s="135"/>
      <c r="S24" s="2">
        <v>60000</v>
      </c>
      <c r="T24" s="2">
        <v>17800</v>
      </c>
      <c r="U24" s="2">
        <v>36000</v>
      </c>
      <c r="V24" s="2">
        <v>170000</v>
      </c>
      <c r="W24" s="2">
        <v>113000</v>
      </c>
      <c r="X24" s="2">
        <f t="shared" si="0"/>
        <v>60.07067137809188</v>
      </c>
      <c r="Y24" s="2">
        <v>223200</v>
      </c>
      <c r="Z24" s="2">
        <f t="shared" si="1"/>
        <v>620000</v>
      </c>
      <c r="AA24" s="2">
        <f t="shared" si="2"/>
        <v>283000</v>
      </c>
    </row>
    <row r="25" spans="1:27" ht="30">
      <c r="A25" s="134">
        <v>2148</v>
      </c>
      <c r="B25" s="155" t="s">
        <v>752</v>
      </c>
      <c r="C25" s="148" t="s">
        <v>792</v>
      </c>
      <c r="D25" s="156">
        <v>2</v>
      </c>
      <c r="E25" s="149">
        <v>0</v>
      </c>
      <c r="F25" s="155" t="s">
        <v>37</v>
      </c>
      <c r="G25" s="150" t="s">
        <v>754</v>
      </c>
      <c r="H25" s="155" t="s">
        <v>755</v>
      </c>
      <c r="I25" s="150" t="s">
        <v>755</v>
      </c>
      <c r="J25" s="157" t="s">
        <v>801</v>
      </c>
      <c r="K25" s="149">
        <v>1</v>
      </c>
      <c r="L25" s="151" t="s">
        <v>793</v>
      </c>
      <c r="M25" s="151" t="s">
        <v>793</v>
      </c>
      <c r="N25" s="151" t="s">
        <v>794</v>
      </c>
      <c r="O25" s="152">
        <v>-1</v>
      </c>
      <c r="P25" s="153">
        <v>23958</v>
      </c>
      <c r="Q25" s="154">
        <v>2014</v>
      </c>
      <c r="R25" s="135">
        <v>522.88</v>
      </c>
      <c r="S25" s="2">
        <v>20000</v>
      </c>
      <c r="T25" s="2">
        <v>145520</v>
      </c>
      <c r="U25" s="2">
        <v>200000</v>
      </c>
      <c r="V25" s="2">
        <v>80000</v>
      </c>
      <c r="W25" s="2">
        <v>52000</v>
      </c>
      <c r="X25" s="2">
        <f t="shared" si="0"/>
        <v>60.606060606060609</v>
      </c>
      <c r="Y25" s="2">
        <v>180996</v>
      </c>
      <c r="Z25" s="2">
        <f t="shared" si="1"/>
        <v>678516</v>
      </c>
      <c r="AA25" s="2">
        <f t="shared" si="2"/>
        <v>132000</v>
      </c>
    </row>
    <row r="26" spans="1:27" ht="15">
      <c r="A26" s="134"/>
      <c r="B26" s="182" t="s">
        <v>756</v>
      </c>
      <c r="C26" s="148"/>
      <c r="D26" s="184">
        <v>3</v>
      </c>
      <c r="E26" s="149"/>
      <c r="F26" s="182" t="s">
        <v>4</v>
      </c>
      <c r="G26" s="150"/>
      <c r="H26" s="182" t="s">
        <v>758</v>
      </c>
      <c r="I26" s="150"/>
      <c r="J26" s="186" t="s">
        <v>757</v>
      </c>
      <c r="K26" s="149"/>
      <c r="L26" s="151"/>
      <c r="M26" s="151"/>
      <c r="N26" s="151"/>
      <c r="O26" s="152"/>
      <c r="P26" s="153"/>
      <c r="Q26" s="154">
        <v>2014</v>
      </c>
      <c r="R26" s="135"/>
      <c r="S26" s="2">
        <v>0</v>
      </c>
      <c r="T26" s="2">
        <v>0</v>
      </c>
      <c r="U26" s="2">
        <v>26600</v>
      </c>
      <c r="V26" s="2">
        <v>24000</v>
      </c>
      <c r="W26" s="2">
        <v>16000</v>
      </c>
      <c r="X26" s="2">
        <f t="shared" si="0"/>
        <v>60</v>
      </c>
      <c r="Y26" s="2">
        <v>23400</v>
      </c>
      <c r="Z26" s="2">
        <f t="shared" si="1"/>
        <v>90000</v>
      </c>
      <c r="AA26" s="2">
        <f t="shared" si="2"/>
        <v>40000</v>
      </c>
    </row>
    <row r="27" spans="1:27" ht="15">
      <c r="A27" s="136">
        <v>2149</v>
      </c>
      <c r="B27" s="183"/>
      <c r="C27" s="148" t="s">
        <v>792</v>
      </c>
      <c r="D27" s="185"/>
      <c r="E27" s="149"/>
      <c r="F27" s="183"/>
      <c r="G27" s="150"/>
      <c r="H27" s="183"/>
      <c r="I27" s="150"/>
      <c r="J27" s="187"/>
      <c r="K27" s="149">
        <v>1</v>
      </c>
      <c r="L27" s="151" t="s">
        <v>793</v>
      </c>
      <c r="M27" s="151" t="s">
        <v>793</v>
      </c>
      <c r="N27" s="151" t="s">
        <v>794</v>
      </c>
      <c r="O27" s="152">
        <v>1</v>
      </c>
      <c r="P27" s="153">
        <v>23688</v>
      </c>
      <c r="Q27" s="154">
        <v>2015</v>
      </c>
      <c r="R27" s="137"/>
      <c r="S27" s="2">
        <v>0</v>
      </c>
      <c r="T27" s="2">
        <v>0</v>
      </c>
      <c r="U27" s="2">
        <v>14000</v>
      </c>
      <c r="V27" s="2">
        <v>35000</v>
      </c>
      <c r="W27" s="2">
        <v>20000</v>
      </c>
      <c r="X27" s="2">
        <f t="shared" si="0"/>
        <v>63.636363636363633</v>
      </c>
      <c r="Y27" s="2">
        <v>31000</v>
      </c>
      <c r="Z27" s="2">
        <f t="shared" si="1"/>
        <v>100000</v>
      </c>
      <c r="AA27" s="2">
        <f t="shared" si="2"/>
        <v>55000</v>
      </c>
    </row>
    <row r="28" spans="1:27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27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27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27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27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</sheetData>
  <mergeCells count="36">
    <mergeCell ref="B1:AA1"/>
    <mergeCell ref="B8:B9"/>
    <mergeCell ref="D8:D9"/>
    <mergeCell ref="F8:F9"/>
    <mergeCell ref="H8:H9"/>
    <mergeCell ref="J8:J9"/>
    <mergeCell ref="B4:B5"/>
    <mergeCell ref="D4:D5"/>
    <mergeCell ref="F4:F5"/>
    <mergeCell ref="H4:H5"/>
    <mergeCell ref="J4:J5"/>
    <mergeCell ref="B17:B18"/>
    <mergeCell ref="D17:D18"/>
    <mergeCell ref="F17:F18"/>
    <mergeCell ref="H17:H18"/>
    <mergeCell ref="J17:J18"/>
    <mergeCell ref="B14:B15"/>
    <mergeCell ref="D14:D15"/>
    <mergeCell ref="F14:F15"/>
    <mergeCell ref="H14:H15"/>
    <mergeCell ref="J14:J15"/>
    <mergeCell ref="B23:B24"/>
    <mergeCell ref="D23:D24"/>
    <mergeCell ref="F23:F24"/>
    <mergeCell ref="H23:H24"/>
    <mergeCell ref="J23:J24"/>
    <mergeCell ref="B20:B21"/>
    <mergeCell ref="D20:D21"/>
    <mergeCell ref="F20:F21"/>
    <mergeCell ref="H20:H21"/>
    <mergeCell ref="J20:J21"/>
    <mergeCell ref="B26:B27"/>
    <mergeCell ref="D26:D27"/>
    <mergeCell ref="F26:F27"/>
    <mergeCell ref="H26:H27"/>
    <mergeCell ref="J26:J27"/>
  </mergeCells>
  <pageMargins left="0.31496062992125984" right="0.31496062992125984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"/>
  <sheetViews>
    <sheetView workbookViewId="0">
      <selection activeCell="J115" sqref="J115"/>
    </sheetView>
  </sheetViews>
  <sheetFormatPr defaultRowHeight="12.75" customHeight="1"/>
  <cols>
    <col min="1" max="1" width="9.140625" style="7"/>
    <col min="2" max="2" width="11.140625" style="7" customWidth="1"/>
    <col min="3" max="3" width="39" style="7" customWidth="1"/>
    <col min="4" max="4" width="71" style="8" customWidth="1"/>
    <col min="5" max="5" width="12.7109375" style="12" customWidth="1"/>
    <col min="6" max="6" width="26.42578125" style="7" customWidth="1"/>
    <col min="7" max="7" width="20.28515625" style="7" customWidth="1"/>
    <col min="8" max="8" width="16" style="7" customWidth="1"/>
    <col min="9" max="9" width="15.5703125" style="7" customWidth="1"/>
    <col min="10" max="10" width="10.7109375" style="7" customWidth="1"/>
    <col min="11" max="11" width="10.5703125" style="7" customWidth="1"/>
    <col min="12" max="16384" width="9.140625" style="7"/>
  </cols>
  <sheetData>
    <row r="1" spans="1:12" ht="12.75" customHeight="1">
      <c r="A1" s="6" t="s">
        <v>768</v>
      </c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58" t="s">
        <v>171</v>
      </c>
    </row>
    <row r="3" spans="1:12" ht="12.75" customHeight="1">
      <c r="A3" s="9" t="s">
        <v>4</v>
      </c>
      <c r="B3" s="2" t="s">
        <v>51</v>
      </c>
      <c r="C3" s="2" t="s">
        <v>105</v>
      </c>
      <c r="D3" s="2" t="s">
        <v>111</v>
      </c>
      <c r="E3" s="14">
        <v>100000</v>
      </c>
      <c r="F3" s="2">
        <v>2</v>
      </c>
      <c r="G3" s="2">
        <v>1</v>
      </c>
      <c r="H3" s="14">
        <f>SUM(I3+L3)</f>
        <v>50000</v>
      </c>
      <c r="I3" s="14">
        <v>30000</v>
      </c>
      <c r="J3" s="15">
        <f>SUM(100*I3/H3)</f>
        <v>60</v>
      </c>
      <c r="K3" s="158">
        <v>41639</v>
      </c>
      <c r="L3" s="14">
        <v>20000</v>
      </c>
    </row>
    <row r="4" spans="1:12" s="10" customFormat="1" ht="12.75" customHeight="1">
      <c r="A4" s="9" t="s">
        <v>4</v>
      </c>
      <c r="B4" s="2" t="s">
        <v>51</v>
      </c>
      <c r="C4" s="2" t="s">
        <v>106</v>
      </c>
      <c r="D4" s="2" t="s">
        <v>112</v>
      </c>
      <c r="E4" s="14">
        <v>149000</v>
      </c>
      <c r="F4" s="2">
        <v>4</v>
      </c>
      <c r="G4" s="2">
        <v>2</v>
      </c>
      <c r="H4" s="14">
        <f t="shared" ref="H4:H67" si="0">SUM(I4+L4)</f>
        <v>12000</v>
      </c>
      <c r="I4" s="14">
        <v>8000</v>
      </c>
      <c r="J4" s="15">
        <f t="shared" ref="J4:J67" si="1">SUM(100*I4/H4)</f>
        <v>66.666666666666671</v>
      </c>
      <c r="K4" s="158">
        <v>41639</v>
      </c>
      <c r="L4" s="14">
        <v>4000</v>
      </c>
    </row>
    <row r="5" spans="1:12" ht="12.75" customHeight="1">
      <c r="A5" s="9" t="s">
        <v>4</v>
      </c>
      <c r="B5" s="2" t="s">
        <v>51</v>
      </c>
      <c r="C5" s="2" t="s">
        <v>107</v>
      </c>
      <c r="D5" s="2" t="s">
        <v>113</v>
      </c>
      <c r="E5" s="14">
        <v>91756</v>
      </c>
      <c r="F5" s="2">
        <v>3</v>
      </c>
      <c r="G5" s="2">
        <v>2</v>
      </c>
      <c r="H5" s="14">
        <f t="shared" si="0"/>
        <v>42000</v>
      </c>
      <c r="I5" s="14">
        <v>27000</v>
      </c>
      <c r="J5" s="15">
        <f t="shared" si="1"/>
        <v>64.285714285714292</v>
      </c>
      <c r="K5" s="158">
        <v>41639</v>
      </c>
      <c r="L5" s="14">
        <v>15000</v>
      </c>
    </row>
    <row r="6" spans="1:12" ht="12.75" customHeight="1">
      <c r="A6" s="9" t="s">
        <v>4</v>
      </c>
      <c r="B6" s="2" t="s">
        <v>51</v>
      </c>
      <c r="C6" s="2" t="s">
        <v>109</v>
      </c>
      <c r="D6" s="2" t="s">
        <v>114</v>
      </c>
      <c r="E6" s="14">
        <v>221076</v>
      </c>
      <c r="F6" s="2">
        <v>4</v>
      </c>
      <c r="G6" s="2">
        <v>3</v>
      </c>
      <c r="H6" s="14">
        <f t="shared" si="0"/>
        <v>90000</v>
      </c>
      <c r="I6" s="14">
        <v>60000</v>
      </c>
      <c r="J6" s="15">
        <f t="shared" si="1"/>
        <v>66.666666666666671</v>
      </c>
      <c r="K6" s="158">
        <v>41639</v>
      </c>
      <c r="L6" s="14">
        <v>30000</v>
      </c>
    </row>
    <row r="7" spans="1:12" ht="12.75" customHeight="1">
      <c r="A7" s="9" t="s">
        <v>4</v>
      </c>
      <c r="B7" s="2" t="s">
        <v>51</v>
      </c>
      <c r="C7" s="2" t="s">
        <v>7</v>
      </c>
      <c r="D7" s="2" t="s">
        <v>115</v>
      </c>
      <c r="E7" s="14">
        <v>226992</v>
      </c>
      <c r="F7" s="2">
        <v>14</v>
      </c>
      <c r="G7" s="2">
        <v>9</v>
      </c>
      <c r="H7" s="14">
        <f t="shared" si="0"/>
        <v>67150</v>
      </c>
      <c r="I7" s="14">
        <v>47250</v>
      </c>
      <c r="J7" s="15">
        <f t="shared" si="1"/>
        <v>70.364854802680568</v>
      </c>
      <c r="K7" s="158">
        <v>41639</v>
      </c>
      <c r="L7" s="14">
        <v>19900</v>
      </c>
    </row>
    <row r="8" spans="1:12" ht="12.75" customHeight="1">
      <c r="A8" s="9" t="s">
        <v>4</v>
      </c>
      <c r="B8" s="2" t="s">
        <v>51</v>
      </c>
      <c r="C8" s="2" t="s">
        <v>110</v>
      </c>
      <c r="D8" s="2" t="s">
        <v>116</v>
      </c>
      <c r="E8" s="14">
        <v>342234</v>
      </c>
      <c r="F8" s="2">
        <v>9</v>
      </c>
      <c r="G8" s="2">
        <v>6</v>
      </c>
      <c r="H8" s="14">
        <f t="shared" si="0"/>
        <v>230000</v>
      </c>
      <c r="I8" s="14">
        <v>138000</v>
      </c>
      <c r="J8" s="15">
        <f t="shared" si="1"/>
        <v>60</v>
      </c>
      <c r="K8" s="158">
        <v>41639</v>
      </c>
      <c r="L8" s="14">
        <v>92000</v>
      </c>
    </row>
    <row r="9" spans="1:12" ht="12.75" customHeight="1">
      <c r="A9" s="9" t="s">
        <v>4</v>
      </c>
      <c r="B9" s="2" t="s">
        <v>51</v>
      </c>
      <c r="C9" s="2" t="s">
        <v>57</v>
      </c>
      <c r="D9" s="2" t="s">
        <v>59</v>
      </c>
      <c r="E9" s="14">
        <v>270000</v>
      </c>
      <c r="F9" s="2">
        <v>7</v>
      </c>
      <c r="G9" s="2">
        <v>6</v>
      </c>
      <c r="H9" s="14">
        <f t="shared" si="0"/>
        <v>80000</v>
      </c>
      <c r="I9" s="14">
        <v>70000</v>
      </c>
      <c r="J9" s="15">
        <f t="shared" si="1"/>
        <v>87.5</v>
      </c>
      <c r="K9" s="158">
        <v>41639</v>
      </c>
      <c r="L9" s="14">
        <v>10000</v>
      </c>
    </row>
    <row r="10" spans="1:12" ht="12.75" customHeight="1">
      <c r="A10" s="9" t="s">
        <v>4</v>
      </c>
      <c r="B10" s="2" t="s">
        <v>51</v>
      </c>
      <c r="C10" s="2" t="s">
        <v>55</v>
      </c>
      <c r="D10" s="2" t="s">
        <v>158</v>
      </c>
      <c r="E10" s="14">
        <v>200000</v>
      </c>
      <c r="F10" s="2">
        <v>3</v>
      </c>
      <c r="G10" s="2">
        <v>2</v>
      </c>
      <c r="H10" s="14">
        <f t="shared" si="0"/>
        <v>105000</v>
      </c>
      <c r="I10" s="14">
        <v>63000</v>
      </c>
      <c r="J10" s="15">
        <f t="shared" si="1"/>
        <v>60</v>
      </c>
      <c r="K10" s="158">
        <v>41639</v>
      </c>
      <c r="L10" s="14">
        <v>42000</v>
      </c>
    </row>
    <row r="11" spans="1:12" ht="12.75" customHeight="1">
      <c r="A11" s="9" t="s">
        <v>4</v>
      </c>
      <c r="B11" s="2" t="s">
        <v>51</v>
      </c>
      <c r="C11" s="2" t="s">
        <v>134</v>
      </c>
      <c r="D11" s="2" t="s">
        <v>159</v>
      </c>
      <c r="E11" s="14">
        <v>120000</v>
      </c>
      <c r="F11" s="2">
        <v>4</v>
      </c>
      <c r="G11" s="2">
        <v>2</v>
      </c>
      <c r="H11" s="14">
        <f t="shared" si="0"/>
        <v>73000</v>
      </c>
      <c r="I11" s="14">
        <v>44000</v>
      </c>
      <c r="J11" s="15">
        <f t="shared" si="1"/>
        <v>60.273972602739725</v>
      </c>
      <c r="K11" s="158">
        <v>41639</v>
      </c>
      <c r="L11" s="14">
        <v>29000</v>
      </c>
    </row>
    <row r="12" spans="1:12" ht="12.75" customHeight="1">
      <c r="A12" s="9" t="s">
        <v>4</v>
      </c>
      <c r="B12" s="2" t="s">
        <v>51</v>
      </c>
      <c r="C12" s="2" t="s">
        <v>135</v>
      </c>
      <c r="D12" s="2" t="s">
        <v>160</v>
      </c>
      <c r="E12" s="14">
        <v>190000</v>
      </c>
      <c r="F12" s="2">
        <v>7</v>
      </c>
      <c r="G12" s="2">
        <v>4</v>
      </c>
      <c r="H12" s="14">
        <f t="shared" si="0"/>
        <v>59000</v>
      </c>
      <c r="I12" s="14">
        <v>37000</v>
      </c>
      <c r="J12" s="15">
        <f t="shared" si="1"/>
        <v>62.711864406779661</v>
      </c>
      <c r="K12" s="158">
        <v>41639</v>
      </c>
      <c r="L12" s="14">
        <v>22000</v>
      </c>
    </row>
    <row r="13" spans="1:12" ht="12.75" customHeight="1">
      <c r="A13" s="9" t="s">
        <v>4</v>
      </c>
      <c r="B13" s="2" t="s">
        <v>51</v>
      </c>
      <c r="C13" s="2" t="s">
        <v>136</v>
      </c>
      <c r="D13" s="2" t="s">
        <v>161</v>
      </c>
      <c r="E13" s="14">
        <v>356634</v>
      </c>
      <c r="F13" s="2">
        <v>4</v>
      </c>
      <c r="G13" s="2">
        <v>2</v>
      </c>
      <c r="H13" s="14">
        <f t="shared" si="0"/>
        <v>209877</v>
      </c>
      <c r="I13" s="14">
        <v>125927</v>
      </c>
      <c r="J13" s="15">
        <f t="shared" si="1"/>
        <v>60.000381175640968</v>
      </c>
      <c r="K13" s="158">
        <v>41639</v>
      </c>
      <c r="L13" s="14">
        <v>83950</v>
      </c>
    </row>
    <row r="14" spans="1:12" ht="12.75" customHeight="1">
      <c r="A14" s="9" t="s">
        <v>4</v>
      </c>
      <c r="B14" s="2" t="s">
        <v>51</v>
      </c>
      <c r="C14" s="2" t="s">
        <v>139</v>
      </c>
      <c r="D14" s="2" t="s">
        <v>162</v>
      </c>
      <c r="E14" s="14">
        <v>50000</v>
      </c>
      <c r="F14" s="2">
        <v>9</v>
      </c>
      <c r="G14" s="2">
        <v>6</v>
      </c>
      <c r="H14" s="14">
        <f t="shared" si="0"/>
        <v>23500</v>
      </c>
      <c r="I14" s="14">
        <v>14250</v>
      </c>
      <c r="J14" s="15">
        <f t="shared" si="1"/>
        <v>60.638297872340424</v>
      </c>
      <c r="K14" s="158">
        <v>41639</v>
      </c>
      <c r="L14" s="14">
        <v>9250</v>
      </c>
    </row>
    <row r="15" spans="1:12" ht="12.75" customHeight="1">
      <c r="A15" s="9" t="s">
        <v>4</v>
      </c>
      <c r="B15" s="2" t="s">
        <v>51</v>
      </c>
      <c r="C15" s="2" t="s">
        <v>52</v>
      </c>
      <c r="D15" s="2" t="s">
        <v>163</v>
      </c>
      <c r="E15" s="14">
        <v>190800</v>
      </c>
      <c r="F15" s="2">
        <v>4</v>
      </c>
      <c r="G15" s="2">
        <v>3</v>
      </c>
      <c r="H15" s="14">
        <f t="shared" si="0"/>
        <v>25000</v>
      </c>
      <c r="I15" s="14">
        <v>15000</v>
      </c>
      <c r="J15" s="15">
        <f t="shared" si="1"/>
        <v>60</v>
      </c>
      <c r="K15" s="158">
        <v>41639</v>
      </c>
      <c r="L15" s="14">
        <v>10000</v>
      </c>
    </row>
    <row r="16" spans="1:12" ht="12.75" customHeight="1">
      <c r="A16" s="9" t="s">
        <v>4</v>
      </c>
      <c r="B16" s="2" t="s">
        <v>51</v>
      </c>
      <c r="C16" s="2" t="s">
        <v>147</v>
      </c>
      <c r="D16" s="2" t="s">
        <v>165</v>
      </c>
      <c r="E16" s="14">
        <v>50000</v>
      </c>
      <c r="F16" s="2">
        <v>3</v>
      </c>
      <c r="G16" s="2">
        <v>3</v>
      </c>
      <c r="H16" s="14">
        <f t="shared" si="0"/>
        <v>13000</v>
      </c>
      <c r="I16" s="14">
        <v>13000</v>
      </c>
      <c r="J16" s="15">
        <f t="shared" si="1"/>
        <v>100</v>
      </c>
      <c r="K16" s="158">
        <v>41639</v>
      </c>
      <c r="L16" s="14">
        <v>0</v>
      </c>
    </row>
    <row r="17" spans="1:12" ht="12.75" customHeight="1">
      <c r="A17" s="9" t="s">
        <v>4</v>
      </c>
      <c r="B17" s="2" t="s">
        <v>51</v>
      </c>
      <c r="C17" s="2" t="s">
        <v>149</v>
      </c>
      <c r="D17" s="2" t="s">
        <v>166</v>
      </c>
      <c r="E17" s="14">
        <v>193900</v>
      </c>
      <c r="F17" s="2">
        <v>5</v>
      </c>
      <c r="G17" s="2">
        <v>3</v>
      </c>
      <c r="H17" s="14">
        <f t="shared" si="0"/>
        <v>100000</v>
      </c>
      <c r="I17" s="14">
        <v>60000</v>
      </c>
      <c r="J17" s="15">
        <f t="shared" si="1"/>
        <v>60</v>
      </c>
      <c r="K17" s="158">
        <v>41639</v>
      </c>
      <c r="L17" s="14">
        <v>40000</v>
      </c>
    </row>
    <row r="18" spans="1:12" ht="12.75" customHeight="1">
      <c r="A18" s="9" t="s">
        <v>4</v>
      </c>
      <c r="B18" s="2" t="s">
        <v>51</v>
      </c>
      <c r="C18" s="2" t="s">
        <v>341</v>
      </c>
      <c r="D18" s="2" t="s">
        <v>167</v>
      </c>
      <c r="E18" s="14">
        <v>118000</v>
      </c>
      <c r="F18" s="2">
        <v>4</v>
      </c>
      <c r="G18" s="2">
        <v>3</v>
      </c>
      <c r="H18" s="14">
        <f t="shared" si="0"/>
        <v>40500</v>
      </c>
      <c r="I18" s="14">
        <v>24500</v>
      </c>
      <c r="J18" s="15">
        <f t="shared" si="1"/>
        <v>60.493827160493829</v>
      </c>
      <c r="K18" s="158">
        <v>41639</v>
      </c>
      <c r="L18" s="14">
        <v>16000</v>
      </c>
    </row>
    <row r="19" spans="1:12" ht="12.75" customHeight="1">
      <c r="A19" s="11" t="s">
        <v>4</v>
      </c>
      <c r="B19" s="2" t="s">
        <v>51</v>
      </c>
      <c r="C19" s="2" t="s">
        <v>153</v>
      </c>
      <c r="D19" s="2" t="s">
        <v>168</v>
      </c>
      <c r="E19" s="14">
        <v>72000</v>
      </c>
      <c r="F19" s="2">
        <v>3</v>
      </c>
      <c r="G19" s="2">
        <v>1</v>
      </c>
      <c r="H19" s="14">
        <f t="shared" si="0"/>
        <v>14000</v>
      </c>
      <c r="I19" s="14">
        <v>9000</v>
      </c>
      <c r="J19" s="15">
        <f t="shared" si="1"/>
        <v>64.285714285714292</v>
      </c>
      <c r="K19" s="158">
        <v>41639</v>
      </c>
      <c r="L19" s="14">
        <v>5000</v>
      </c>
    </row>
    <row r="20" spans="1:12" ht="12.75" customHeight="1">
      <c r="A20" s="9" t="s">
        <v>4</v>
      </c>
      <c r="B20" s="2" t="s">
        <v>51</v>
      </c>
      <c r="C20" s="2" t="s">
        <v>154</v>
      </c>
      <c r="D20" s="2" t="s">
        <v>169</v>
      </c>
      <c r="E20" s="14">
        <v>98000</v>
      </c>
      <c r="F20" s="2">
        <v>3</v>
      </c>
      <c r="G20" s="2">
        <v>2</v>
      </c>
      <c r="H20" s="14">
        <f t="shared" si="0"/>
        <v>36000</v>
      </c>
      <c r="I20" s="14">
        <v>24000</v>
      </c>
      <c r="J20" s="15">
        <f t="shared" si="1"/>
        <v>66.666666666666671</v>
      </c>
      <c r="K20" s="158">
        <v>41639</v>
      </c>
      <c r="L20" s="14">
        <v>12000</v>
      </c>
    </row>
    <row r="21" spans="1:12" ht="12.75" customHeight="1">
      <c r="A21" s="9" t="s">
        <v>4</v>
      </c>
      <c r="B21" s="2" t="s">
        <v>51</v>
      </c>
      <c r="C21" s="2" t="s">
        <v>157</v>
      </c>
      <c r="D21" s="2" t="s">
        <v>170</v>
      </c>
      <c r="E21" s="14">
        <v>200000</v>
      </c>
      <c r="F21" s="2">
        <v>5</v>
      </c>
      <c r="G21" s="2">
        <v>3</v>
      </c>
      <c r="H21" s="14">
        <f t="shared" si="0"/>
        <v>113000</v>
      </c>
      <c r="I21" s="14">
        <v>68000</v>
      </c>
      <c r="J21" s="15">
        <f t="shared" si="1"/>
        <v>60.176991150442475</v>
      </c>
      <c r="K21" s="158">
        <v>41639</v>
      </c>
      <c r="L21" s="14">
        <v>45000</v>
      </c>
    </row>
    <row r="22" spans="1:12" ht="12.75" customHeight="1">
      <c r="A22" s="9" t="s">
        <v>4</v>
      </c>
      <c r="B22" s="2" t="s">
        <v>58</v>
      </c>
      <c r="C22" s="2" t="s">
        <v>349</v>
      </c>
      <c r="D22" s="2" t="s">
        <v>348</v>
      </c>
      <c r="E22" s="14">
        <v>179949.5</v>
      </c>
      <c r="F22" s="2">
        <v>3</v>
      </c>
      <c r="G22" s="2">
        <v>2</v>
      </c>
      <c r="H22" s="14">
        <f t="shared" si="0"/>
        <v>48000</v>
      </c>
      <c r="I22" s="14">
        <v>43000</v>
      </c>
      <c r="J22" s="15">
        <f t="shared" si="1"/>
        <v>89.583333333333329</v>
      </c>
      <c r="K22" s="158">
        <v>41639</v>
      </c>
      <c r="L22" s="14">
        <v>5000</v>
      </c>
    </row>
    <row r="23" spans="1:12" ht="12.75" customHeight="1">
      <c r="A23" s="9" t="s">
        <v>4</v>
      </c>
      <c r="B23" s="2" t="s">
        <v>51</v>
      </c>
      <c r="C23" s="2" t="s">
        <v>352</v>
      </c>
      <c r="D23" s="2" t="s">
        <v>351</v>
      </c>
      <c r="E23" s="14">
        <v>117500</v>
      </c>
      <c r="F23" s="2">
        <v>4</v>
      </c>
      <c r="G23" s="2">
        <v>2</v>
      </c>
      <c r="H23" s="14">
        <f t="shared" si="0"/>
        <v>42000</v>
      </c>
      <c r="I23" s="14">
        <v>26000</v>
      </c>
      <c r="J23" s="15">
        <f t="shared" si="1"/>
        <v>61.904761904761905</v>
      </c>
      <c r="K23" s="158">
        <v>42369</v>
      </c>
      <c r="L23" s="14">
        <v>16000</v>
      </c>
    </row>
    <row r="24" spans="1:12" s="10" customFormat="1" ht="12.75" customHeight="1">
      <c r="A24" s="9" t="s">
        <v>4</v>
      </c>
      <c r="B24" s="2" t="s">
        <v>58</v>
      </c>
      <c r="C24" s="2" t="s">
        <v>355</v>
      </c>
      <c r="D24" s="2" t="s">
        <v>354</v>
      </c>
      <c r="E24" s="14">
        <v>161460</v>
      </c>
      <c r="F24" s="2">
        <v>2</v>
      </c>
      <c r="G24" s="2">
        <v>1</v>
      </c>
      <c r="H24" s="14">
        <f t="shared" si="0"/>
        <v>72000</v>
      </c>
      <c r="I24" s="14">
        <v>60000</v>
      </c>
      <c r="J24" s="15">
        <f t="shared" si="1"/>
        <v>83.333333333333329</v>
      </c>
      <c r="K24" s="158">
        <v>41639</v>
      </c>
      <c r="L24" s="14">
        <v>12000</v>
      </c>
    </row>
    <row r="25" spans="1:12" s="29" customFormat="1" ht="12.75" customHeight="1">
      <c r="A25" s="28" t="s">
        <v>4</v>
      </c>
      <c r="B25" s="2" t="s">
        <v>58</v>
      </c>
      <c r="C25" s="2" t="s">
        <v>54</v>
      </c>
      <c r="D25" s="2" t="s">
        <v>357</v>
      </c>
      <c r="E25" s="14">
        <v>140070</v>
      </c>
      <c r="F25" s="2">
        <v>2</v>
      </c>
      <c r="G25" s="2">
        <v>1</v>
      </c>
      <c r="H25" s="14">
        <f t="shared" si="0"/>
        <v>50000</v>
      </c>
      <c r="I25" s="14">
        <v>40000</v>
      </c>
      <c r="J25" s="36">
        <f t="shared" si="1"/>
        <v>80</v>
      </c>
      <c r="K25" s="158">
        <v>41639</v>
      </c>
      <c r="L25" s="14">
        <v>10000</v>
      </c>
    </row>
    <row r="26" spans="1:12" ht="12.75" customHeight="1">
      <c r="A26" s="9" t="s">
        <v>4</v>
      </c>
      <c r="B26" s="2" t="s">
        <v>58</v>
      </c>
      <c r="C26" s="2" t="s">
        <v>140</v>
      </c>
      <c r="D26" s="2" t="s">
        <v>362</v>
      </c>
      <c r="E26" s="14">
        <v>170000</v>
      </c>
      <c r="F26" s="2">
        <v>3</v>
      </c>
      <c r="G26" s="2">
        <v>2</v>
      </c>
      <c r="H26" s="14">
        <f t="shared" si="0"/>
        <v>100000</v>
      </c>
      <c r="I26" s="14">
        <v>65000</v>
      </c>
      <c r="J26" s="15">
        <f t="shared" si="1"/>
        <v>65</v>
      </c>
      <c r="K26" s="158">
        <v>41639</v>
      </c>
      <c r="L26" s="14">
        <v>35000</v>
      </c>
    </row>
    <row r="27" spans="1:12" ht="12.75" customHeight="1">
      <c r="A27" s="9" t="s">
        <v>4</v>
      </c>
      <c r="B27" s="2" t="s">
        <v>51</v>
      </c>
      <c r="C27" s="2" t="s">
        <v>55</v>
      </c>
      <c r="D27" s="2" t="s">
        <v>364</v>
      </c>
      <c r="E27" s="14">
        <v>169866</v>
      </c>
      <c r="F27" s="2">
        <v>5</v>
      </c>
      <c r="G27" s="2">
        <v>3</v>
      </c>
      <c r="H27" s="14">
        <f t="shared" si="0"/>
        <v>90000</v>
      </c>
      <c r="I27" s="14">
        <v>54000</v>
      </c>
      <c r="J27" s="15">
        <f t="shared" si="1"/>
        <v>60</v>
      </c>
      <c r="K27" s="158">
        <v>42004</v>
      </c>
      <c r="L27" s="14">
        <v>36000</v>
      </c>
    </row>
    <row r="28" spans="1:12" ht="12.75" customHeight="1">
      <c r="A28" s="11" t="s">
        <v>4</v>
      </c>
      <c r="B28" s="2" t="s">
        <v>58</v>
      </c>
      <c r="C28" s="2" t="s">
        <v>367</v>
      </c>
      <c r="D28" s="2" t="s">
        <v>366</v>
      </c>
      <c r="E28" s="14">
        <v>150000</v>
      </c>
      <c r="F28" s="2">
        <v>2</v>
      </c>
      <c r="G28" s="2">
        <v>1</v>
      </c>
      <c r="H28" s="14">
        <f t="shared" si="0"/>
        <v>34000</v>
      </c>
      <c r="I28" s="14">
        <v>24000</v>
      </c>
      <c r="J28" s="15">
        <f t="shared" si="1"/>
        <v>70.588235294117652</v>
      </c>
      <c r="K28" s="158">
        <v>41639</v>
      </c>
      <c r="L28" s="14">
        <v>10000</v>
      </c>
    </row>
    <row r="29" spans="1:12" ht="12.75" customHeight="1">
      <c r="A29" s="9" t="s">
        <v>4</v>
      </c>
      <c r="B29" s="2" t="s">
        <v>51</v>
      </c>
      <c r="C29" s="2" t="s">
        <v>375</v>
      </c>
      <c r="D29" s="2" t="s">
        <v>374</v>
      </c>
      <c r="E29" s="14">
        <v>100000</v>
      </c>
      <c r="F29" s="2">
        <v>5</v>
      </c>
      <c r="G29" s="2">
        <v>3</v>
      </c>
      <c r="H29" s="14">
        <f t="shared" si="0"/>
        <v>25000</v>
      </c>
      <c r="I29" s="14">
        <v>15000</v>
      </c>
      <c r="J29" s="15">
        <f t="shared" si="1"/>
        <v>60</v>
      </c>
      <c r="K29" s="158">
        <v>41639</v>
      </c>
      <c r="L29" s="14">
        <v>10000</v>
      </c>
    </row>
    <row r="30" spans="1:12" s="29" customFormat="1" ht="12.75" customHeight="1">
      <c r="A30" s="28" t="s">
        <v>4</v>
      </c>
      <c r="B30" s="2" t="s">
        <v>58</v>
      </c>
      <c r="C30" s="2" t="s">
        <v>383</v>
      </c>
      <c r="D30" s="2" t="s">
        <v>382</v>
      </c>
      <c r="E30" s="14">
        <v>180000</v>
      </c>
      <c r="F30" s="2">
        <v>2</v>
      </c>
      <c r="G30" s="2">
        <v>1</v>
      </c>
      <c r="H30" s="14">
        <f t="shared" si="0"/>
        <v>68000</v>
      </c>
      <c r="I30" s="14">
        <v>47800</v>
      </c>
      <c r="J30" s="36">
        <f t="shared" si="1"/>
        <v>70.294117647058826</v>
      </c>
      <c r="K30" s="158">
        <v>41639</v>
      </c>
      <c r="L30" s="14">
        <v>20200</v>
      </c>
    </row>
    <row r="31" spans="1:12" ht="12.75" customHeight="1">
      <c r="A31" s="9" t="s">
        <v>4</v>
      </c>
      <c r="B31" s="2" t="s">
        <v>58</v>
      </c>
      <c r="C31" s="2" t="s">
        <v>394</v>
      </c>
      <c r="D31" s="2" t="s">
        <v>393</v>
      </c>
      <c r="E31" s="14">
        <v>87630</v>
      </c>
      <c r="F31" s="2">
        <v>4</v>
      </c>
      <c r="G31" s="2">
        <v>3</v>
      </c>
      <c r="H31" s="14">
        <f t="shared" si="0"/>
        <v>39000</v>
      </c>
      <c r="I31" s="14">
        <v>36000</v>
      </c>
      <c r="J31" s="15">
        <f t="shared" si="1"/>
        <v>92.307692307692307</v>
      </c>
      <c r="K31" s="158">
        <v>41639</v>
      </c>
      <c r="L31" s="14">
        <v>3000</v>
      </c>
    </row>
    <row r="32" spans="1:12" s="10" customFormat="1" ht="12.75" customHeight="1">
      <c r="A32" s="9" t="s">
        <v>4</v>
      </c>
      <c r="B32" s="2" t="s">
        <v>58</v>
      </c>
      <c r="C32" s="2" t="s">
        <v>401</v>
      </c>
      <c r="D32" s="2" t="s">
        <v>400</v>
      </c>
      <c r="E32" s="14">
        <v>170000</v>
      </c>
      <c r="F32" s="2">
        <v>3</v>
      </c>
      <c r="G32" s="2">
        <v>2</v>
      </c>
      <c r="H32" s="14">
        <f t="shared" si="0"/>
        <v>113000</v>
      </c>
      <c r="I32" s="14">
        <v>68000</v>
      </c>
      <c r="J32" s="15">
        <f t="shared" si="1"/>
        <v>60.176991150442475</v>
      </c>
      <c r="K32" s="158">
        <v>41639</v>
      </c>
      <c r="L32" s="14">
        <v>45000</v>
      </c>
    </row>
    <row r="33" spans="1:12" s="10" customFormat="1" ht="12.75" customHeight="1">
      <c r="A33" s="9" t="s">
        <v>4</v>
      </c>
      <c r="B33" s="2" t="s">
        <v>51</v>
      </c>
      <c r="C33" s="2" t="s">
        <v>145</v>
      </c>
      <c r="D33" s="2" t="s">
        <v>403</v>
      </c>
      <c r="E33" s="14">
        <v>259000</v>
      </c>
      <c r="F33" s="2">
        <v>6</v>
      </c>
      <c r="G33" s="2">
        <v>3</v>
      </c>
      <c r="H33" s="14">
        <f t="shared" si="0"/>
        <v>75000</v>
      </c>
      <c r="I33" s="14">
        <v>45000</v>
      </c>
      <c r="J33" s="15">
        <f t="shared" si="1"/>
        <v>60</v>
      </c>
      <c r="K33" s="158">
        <v>41639</v>
      </c>
      <c r="L33" s="14">
        <v>30000</v>
      </c>
    </row>
    <row r="34" spans="1:12" ht="12.75" customHeight="1">
      <c r="A34" s="9" t="s">
        <v>4</v>
      </c>
      <c r="B34" s="2" t="s">
        <v>58</v>
      </c>
      <c r="C34" s="2" t="s">
        <v>150</v>
      </c>
      <c r="D34" s="2" t="s">
        <v>410</v>
      </c>
      <c r="E34" s="14">
        <v>157000</v>
      </c>
      <c r="F34" s="2">
        <v>5</v>
      </c>
      <c r="G34" s="2">
        <v>3</v>
      </c>
      <c r="H34" s="14">
        <f t="shared" si="0"/>
        <v>83000</v>
      </c>
      <c r="I34" s="14">
        <v>63000</v>
      </c>
      <c r="J34" s="15">
        <f t="shared" si="1"/>
        <v>75.903614457831324</v>
      </c>
      <c r="K34" s="158">
        <v>41639</v>
      </c>
      <c r="L34" s="14">
        <v>20000</v>
      </c>
    </row>
    <row r="35" spans="1:12" ht="12.75" customHeight="1">
      <c r="A35" s="9" t="s">
        <v>4</v>
      </c>
      <c r="B35" s="2" t="s">
        <v>58</v>
      </c>
      <c r="C35" s="2" t="s">
        <v>144</v>
      </c>
      <c r="D35" s="2" t="s">
        <v>415</v>
      </c>
      <c r="E35" s="14">
        <v>89000</v>
      </c>
      <c r="F35" s="2">
        <v>3</v>
      </c>
      <c r="G35" s="2">
        <v>2</v>
      </c>
      <c r="H35" s="14">
        <f t="shared" si="0"/>
        <v>26410</v>
      </c>
      <c r="I35" s="14">
        <v>25410</v>
      </c>
      <c r="J35" s="15">
        <f t="shared" si="1"/>
        <v>96.213555471412349</v>
      </c>
      <c r="K35" s="158">
        <v>41639</v>
      </c>
      <c r="L35" s="14">
        <v>1000</v>
      </c>
    </row>
    <row r="36" spans="1:12" ht="12.75" customHeight="1">
      <c r="A36" s="9" t="s">
        <v>4</v>
      </c>
      <c r="B36" s="2" t="s">
        <v>58</v>
      </c>
      <c r="C36" s="2" t="s">
        <v>141</v>
      </c>
      <c r="D36" s="2" t="s">
        <v>417</v>
      </c>
      <c r="E36" s="14">
        <v>100124</v>
      </c>
      <c r="F36" s="2">
        <v>2</v>
      </c>
      <c r="G36" s="2">
        <v>1</v>
      </c>
      <c r="H36" s="14">
        <f t="shared" si="0"/>
        <v>52085</v>
      </c>
      <c r="I36" s="14">
        <v>32594</v>
      </c>
      <c r="J36" s="15">
        <f t="shared" si="1"/>
        <v>62.57847748872036</v>
      </c>
      <c r="K36" s="158">
        <v>41639</v>
      </c>
      <c r="L36" s="14">
        <v>19491</v>
      </c>
    </row>
    <row r="37" spans="1:12" ht="12.75" customHeight="1">
      <c r="A37" s="9" t="s">
        <v>4</v>
      </c>
      <c r="B37" s="2" t="s">
        <v>51</v>
      </c>
      <c r="C37" s="2" t="s">
        <v>421</v>
      </c>
      <c r="D37" s="2" t="s">
        <v>420</v>
      </c>
      <c r="E37" s="14">
        <v>320000</v>
      </c>
      <c r="F37" s="2">
        <v>4</v>
      </c>
      <c r="G37" s="2">
        <v>2</v>
      </c>
      <c r="H37" s="14">
        <f t="shared" si="0"/>
        <v>133700</v>
      </c>
      <c r="I37" s="14">
        <v>81400</v>
      </c>
      <c r="J37" s="15">
        <f t="shared" si="1"/>
        <v>60.88257292445774</v>
      </c>
      <c r="K37" s="158">
        <v>42004</v>
      </c>
      <c r="L37" s="14">
        <v>52300</v>
      </c>
    </row>
    <row r="38" spans="1:12" ht="12.75" customHeight="1">
      <c r="A38" s="9" t="s">
        <v>4</v>
      </c>
      <c r="B38" s="2" t="s">
        <v>51</v>
      </c>
      <c r="C38" s="2" t="s">
        <v>427</v>
      </c>
      <c r="D38" s="2" t="s">
        <v>426</v>
      </c>
      <c r="E38" s="14">
        <v>399430</v>
      </c>
      <c r="F38" s="2">
        <v>4</v>
      </c>
      <c r="G38" s="2">
        <v>3</v>
      </c>
      <c r="H38" s="14">
        <f t="shared" si="0"/>
        <v>62607</v>
      </c>
      <c r="I38" s="14">
        <v>51000</v>
      </c>
      <c r="J38" s="15">
        <f t="shared" si="1"/>
        <v>81.460539556279656</v>
      </c>
      <c r="K38" s="158">
        <v>41639</v>
      </c>
      <c r="L38" s="14">
        <v>11607</v>
      </c>
    </row>
    <row r="39" spans="1:12" ht="12.75" customHeight="1">
      <c r="A39" s="9" t="s">
        <v>4</v>
      </c>
      <c r="B39" s="2" t="s">
        <v>58</v>
      </c>
      <c r="C39" s="2" t="s">
        <v>430</v>
      </c>
      <c r="D39" s="2" t="s">
        <v>429</v>
      </c>
      <c r="E39" s="14">
        <v>162000</v>
      </c>
      <c r="F39" s="2">
        <v>2</v>
      </c>
      <c r="G39" s="2">
        <v>1</v>
      </c>
      <c r="H39" s="14">
        <f t="shared" si="0"/>
        <v>60000</v>
      </c>
      <c r="I39" s="14">
        <v>36000</v>
      </c>
      <c r="J39" s="15">
        <f t="shared" si="1"/>
        <v>60</v>
      </c>
      <c r="K39" s="158">
        <v>41639</v>
      </c>
      <c r="L39" s="14">
        <v>24000</v>
      </c>
    </row>
    <row r="40" spans="1:12" ht="12.75" customHeight="1">
      <c r="A40" s="11" t="s">
        <v>4</v>
      </c>
      <c r="B40" s="2" t="s">
        <v>58</v>
      </c>
      <c r="C40" s="2" t="s">
        <v>434</v>
      </c>
      <c r="D40" s="2" t="s">
        <v>432</v>
      </c>
      <c r="E40" s="14">
        <v>97300</v>
      </c>
      <c r="F40" s="2">
        <v>3</v>
      </c>
      <c r="G40" s="2">
        <v>2</v>
      </c>
      <c r="H40" s="14">
        <f t="shared" si="0"/>
        <v>50000</v>
      </c>
      <c r="I40" s="14">
        <v>45000</v>
      </c>
      <c r="J40" s="15">
        <f t="shared" si="1"/>
        <v>90</v>
      </c>
      <c r="K40" s="158">
        <v>41639</v>
      </c>
      <c r="L40" s="14">
        <v>5000</v>
      </c>
    </row>
    <row r="41" spans="1:12" ht="12.75" customHeight="1">
      <c r="A41" s="9" t="s">
        <v>4</v>
      </c>
      <c r="B41" s="2" t="s">
        <v>51</v>
      </c>
      <c r="C41" s="2" t="s">
        <v>437</v>
      </c>
      <c r="D41" s="2" t="s">
        <v>436</v>
      </c>
      <c r="E41" s="14">
        <v>365000</v>
      </c>
      <c r="F41" s="2">
        <v>5</v>
      </c>
      <c r="G41" s="2">
        <v>3</v>
      </c>
      <c r="H41" s="14">
        <f t="shared" si="0"/>
        <v>126000</v>
      </c>
      <c r="I41" s="14">
        <v>76000</v>
      </c>
      <c r="J41" s="15">
        <f t="shared" si="1"/>
        <v>60.317460317460316</v>
      </c>
      <c r="K41" s="158">
        <v>41639</v>
      </c>
      <c r="L41" s="14">
        <v>50000</v>
      </c>
    </row>
    <row r="42" spans="1:12" s="10" customFormat="1" ht="12.75" customHeight="1">
      <c r="A42" s="9" t="s">
        <v>4</v>
      </c>
      <c r="B42" s="2" t="s">
        <v>58</v>
      </c>
      <c r="C42" s="2" t="s">
        <v>443</v>
      </c>
      <c r="D42" s="2" t="s">
        <v>441</v>
      </c>
      <c r="E42" s="14">
        <v>141350</v>
      </c>
      <c r="F42" s="2">
        <v>4</v>
      </c>
      <c r="G42" s="2">
        <v>3</v>
      </c>
      <c r="H42" s="14">
        <f t="shared" si="0"/>
        <v>41531.5</v>
      </c>
      <c r="I42" s="14">
        <v>38531.5</v>
      </c>
      <c r="J42" s="15">
        <f t="shared" si="1"/>
        <v>92.776567183944721</v>
      </c>
      <c r="K42" s="158">
        <v>41639</v>
      </c>
      <c r="L42" s="14">
        <v>3000</v>
      </c>
    </row>
    <row r="43" spans="1:12" ht="12.75" customHeight="1">
      <c r="A43" s="9" t="s">
        <v>4</v>
      </c>
      <c r="B43" s="2" t="s">
        <v>51</v>
      </c>
      <c r="C43" s="2" t="s">
        <v>446</v>
      </c>
      <c r="D43" s="2" t="s">
        <v>445</v>
      </c>
      <c r="E43" s="14">
        <v>157587</v>
      </c>
      <c r="F43" s="2">
        <v>3</v>
      </c>
      <c r="G43" s="2">
        <v>2</v>
      </c>
      <c r="H43" s="14">
        <f t="shared" si="0"/>
        <v>60000</v>
      </c>
      <c r="I43" s="14">
        <v>36000</v>
      </c>
      <c r="J43" s="15">
        <f t="shared" si="1"/>
        <v>60</v>
      </c>
      <c r="K43" s="158">
        <v>41639</v>
      </c>
      <c r="L43" s="14">
        <v>24000</v>
      </c>
    </row>
    <row r="44" spans="1:12" ht="12.75" customHeight="1">
      <c r="A44" s="9" t="s">
        <v>4</v>
      </c>
      <c r="B44" s="2" t="s">
        <v>58</v>
      </c>
      <c r="C44" s="2" t="s">
        <v>450</v>
      </c>
      <c r="D44" s="2" t="s">
        <v>448</v>
      </c>
      <c r="E44" s="14">
        <v>143520</v>
      </c>
      <c r="F44" s="2">
        <v>2</v>
      </c>
      <c r="G44" s="2">
        <v>1</v>
      </c>
      <c r="H44" s="14">
        <f t="shared" si="0"/>
        <v>43028.800000000003</v>
      </c>
      <c r="I44" s="14">
        <v>26028.799999999999</v>
      </c>
      <c r="J44" s="15">
        <f t="shared" si="1"/>
        <v>60.491577733982815</v>
      </c>
      <c r="K44" s="158">
        <v>41639</v>
      </c>
      <c r="L44" s="14">
        <v>17000</v>
      </c>
    </row>
    <row r="45" spans="1:12" ht="12.75" customHeight="1">
      <c r="A45" s="9" t="s">
        <v>4</v>
      </c>
      <c r="B45" s="2" t="s">
        <v>58</v>
      </c>
      <c r="C45" s="2" t="s">
        <v>456</v>
      </c>
      <c r="D45" s="2" t="s">
        <v>455</v>
      </c>
      <c r="E45" s="14">
        <v>179400</v>
      </c>
      <c r="F45" s="2">
        <v>3</v>
      </c>
      <c r="G45" s="2">
        <v>2</v>
      </c>
      <c r="H45" s="14">
        <f t="shared" si="0"/>
        <v>52000</v>
      </c>
      <c r="I45" s="14">
        <v>42000</v>
      </c>
      <c r="J45" s="15">
        <f t="shared" si="1"/>
        <v>80.769230769230774</v>
      </c>
      <c r="K45" s="158">
        <v>41639</v>
      </c>
      <c r="L45" s="14">
        <v>10000</v>
      </c>
    </row>
    <row r="46" spans="1:12" s="10" customFormat="1" ht="12.75" customHeight="1">
      <c r="A46" s="9" t="s">
        <v>4</v>
      </c>
      <c r="B46" s="2" t="s">
        <v>58</v>
      </c>
      <c r="C46" s="2" t="s">
        <v>471</v>
      </c>
      <c r="D46" s="2" t="s">
        <v>470</v>
      </c>
      <c r="E46" s="14">
        <v>75210</v>
      </c>
      <c r="F46" s="2">
        <v>3</v>
      </c>
      <c r="G46" s="2">
        <v>1</v>
      </c>
      <c r="H46" s="14">
        <f t="shared" si="0"/>
        <v>46894</v>
      </c>
      <c r="I46" s="14">
        <v>28794</v>
      </c>
      <c r="J46" s="15">
        <f t="shared" si="1"/>
        <v>61.402311596366275</v>
      </c>
      <c r="K46" s="158">
        <v>41639</v>
      </c>
      <c r="L46" s="14">
        <v>18100</v>
      </c>
    </row>
    <row r="47" spans="1:12" ht="12.75" customHeight="1">
      <c r="A47" s="11" t="s">
        <v>4</v>
      </c>
      <c r="B47" s="2" t="s">
        <v>58</v>
      </c>
      <c r="C47" s="2" t="s">
        <v>474</v>
      </c>
      <c r="D47" s="2" t="s">
        <v>473</v>
      </c>
      <c r="E47" s="14">
        <v>150400</v>
      </c>
      <c r="F47" s="2">
        <v>3</v>
      </c>
      <c r="G47" s="2">
        <v>2</v>
      </c>
      <c r="H47" s="14">
        <f t="shared" si="0"/>
        <v>52000</v>
      </c>
      <c r="I47" s="14">
        <v>42000</v>
      </c>
      <c r="J47" s="15">
        <f t="shared" si="1"/>
        <v>80.769230769230774</v>
      </c>
      <c r="K47" s="158">
        <v>41639</v>
      </c>
      <c r="L47" s="14">
        <v>10000</v>
      </c>
    </row>
    <row r="48" spans="1:12" ht="12.75" customHeight="1">
      <c r="A48" s="9" t="s">
        <v>4</v>
      </c>
      <c r="B48" s="2" t="s">
        <v>58</v>
      </c>
      <c r="C48" s="2" t="s">
        <v>477</v>
      </c>
      <c r="D48" s="2" t="s">
        <v>476</v>
      </c>
      <c r="E48" s="14">
        <v>172500</v>
      </c>
      <c r="F48" s="2">
        <v>2</v>
      </c>
      <c r="G48" s="2">
        <v>1</v>
      </c>
      <c r="H48" s="14">
        <f t="shared" si="0"/>
        <v>35000</v>
      </c>
      <c r="I48" s="14">
        <v>25000</v>
      </c>
      <c r="J48" s="15">
        <f t="shared" si="1"/>
        <v>71.428571428571431</v>
      </c>
      <c r="K48" s="158">
        <v>41639</v>
      </c>
      <c r="L48" s="14">
        <v>10000</v>
      </c>
    </row>
    <row r="49" spans="1:19" ht="12.75" customHeight="1">
      <c r="A49" s="9" t="s">
        <v>4</v>
      </c>
      <c r="B49" s="2" t="s">
        <v>58</v>
      </c>
      <c r="C49" s="2" t="s">
        <v>480</v>
      </c>
      <c r="D49" s="2" t="s">
        <v>479</v>
      </c>
      <c r="E49" s="14">
        <v>140885</v>
      </c>
      <c r="F49" s="2">
        <v>2</v>
      </c>
      <c r="G49" s="2">
        <v>1</v>
      </c>
      <c r="H49" s="14">
        <f t="shared" si="0"/>
        <v>35000</v>
      </c>
      <c r="I49" s="14">
        <v>25000</v>
      </c>
      <c r="J49" s="15">
        <f t="shared" si="1"/>
        <v>71.428571428571431</v>
      </c>
      <c r="K49" s="158">
        <v>41639</v>
      </c>
      <c r="L49" s="14">
        <v>10000</v>
      </c>
    </row>
    <row r="50" spans="1:19" ht="12.75" customHeight="1">
      <c r="A50" s="9" t="s">
        <v>4</v>
      </c>
      <c r="B50" s="2" t="s">
        <v>58</v>
      </c>
      <c r="C50" s="2" t="s">
        <v>152</v>
      </c>
      <c r="D50" s="2" t="s">
        <v>482</v>
      </c>
      <c r="E50" s="14">
        <v>118000</v>
      </c>
      <c r="F50" s="2">
        <v>3</v>
      </c>
      <c r="G50" s="2">
        <v>2</v>
      </c>
      <c r="H50" s="14">
        <f t="shared" si="0"/>
        <v>46754</v>
      </c>
      <c r="I50" s="14">
        <v>36000</v>
      </c>
      <c r="J50" s="15">
        <f t="shared" si="1"/>
        <v>76.998759464430847</v>
      </c>
      <c r="K50" s="158">
        <v>41639</v>
      </c>
      <c r="L50" s="14">
        <v>10754</v>
      </c>
    </row>
    <row r="51" spans="1:19" ht="12.75" customHeight="1">
      <c r="A51" s="9" t="s">
        <v>4</v>
      </c>
      <c r="B51" s="2" t="s">
        <v>58</v>
      </c>
      <c r="C51" s="2" t="s">
        <v>138</v>
      </c>
      <c r="D51" s="2" t="s">
        <v>487</v>
      </c>
      <c r="E51" s="14">
        <v>89949</v>
      </c>
      <c r="F51" s="2">
        <v>2</v>
      </c>
      <c r="G51" s="2">
        <v>1</v>
      </c>
      <c r="H51" s="14">
        <f t="shared" si="0"/>
        <v>12565</v>
      </c>
      <c r="I51" s="14">
        <v>10000</v>
      </c>
      <c r="J51" s="15">
        <f t="shared" si="1"/>
        <v>79.586152009550332</v>
      </c>
      <c r="K51" s="158">
        <v>41639</v>
      </c>
      <c r="L51" s="14">
        <v>2565</v>
      </c>
    </row>
    <row r="52" spans="1:19" s="10" customFormat="1" ht="12.75" customHeight="1">
      <c r="A52" s="11" t="s">
        <v>4</v>
      </c>
      <c r="B52" s="2" t="s">
        <v>51</v>
      </c>
      <c r="C52" s="2" t="s">
        <v>56</v>
      </c>
      <c r="D52" s="2" t="s">
        <v>489</v>
      </c>
      <c r="E52" s="14">
        <v>73647</v>
      </c>
      <c r="F52" s="2">
        <v>2</v>
      </c>
      <c r="G52" s="2">
        <v>1</v>
      </c>
      <c r="H52" s="14">
        <f t="shared" si="0"/>
        <v>30000</v>
      </c>
      <c r="I52" s="14">
        <v>18000</v>
      </c>
      <c r="J52" s="15">
        <f t="shared" si="1"/>
        <v>60</v>
      </c>
      <c r="K52" s="158">
        <v>41639</v>
      </c>
      <c r="L52" s="14">
        <v>12000</v>
      </c>
    </row>
    <row r="53" spans="1:19" ht="12.75" customHeight="1">
      <c r="A53" s="9" t="s">
        <v>4</v>
      </c>
      <c r="B53" s="2" t="s">
        <v>58</v>
      </c>
      <c r="C53" s="2" t="s">
        <v>492</v>
      </c>
      <c r="D53" s="2" t="s">
        <v>491</v>
      </c>
      <c r="E53" s="14">
        <v>99000</v>
      </c>
      <c r="F53" s="2">
        <v>5</v>
      </c>
      <c r="G53" s="2">
        <v>3</v>
      </c>
      <c r="H53" s="14">
        <f t="shared" si="0"/>
        <v>27425</v>
      </c>
      <c r="I53" s="14">
        <v>25425</v>
      </c>
      <c r="J53" s="15">
        <f t="shared" si="1"/>
        <v>92.707383773928896</v>
      </c>
      <c r="K53" s="158">
        <v>41639</v>
      </c>
      <c r="L53" s="14">
        <v>2000</v>
      </c>
    </row>
    <row r="54" spans="1:19" ht="12.75" customHeight="1">
      <c r="A54" s="9" t="s">
        <v>4</v>
      </c>
      <c r="B54" s="2" t="s">
        <v>51</v>
      </c>
      <c r="C54" s="2" t="s">
        <v>108</v>
      </c>
      <c r="D54" s="2" t="s">
        <v>497</v>
      </c>
      <c r="E54" s="14">
        <v>400200</v>
      </c>
      <c r="F54" s="2">
        <v>6</v>
      </c>
      <c r="G54" s="2">
        <v>4</v>
      </c>
      <c r="H54" s="14">
        <f t="shared" si="0"/>
        <v>73000</v>
      </c>
      <c r="I54" s="14">
        <v>48000</v>
      </c>
      <c r="J54" s="15">
        <f t="shared" si="1"/>
        <v>65.753424657534254</v>
      </c>
      <c r="K54" s="158">
        <v>42369</v>
      </c>
      <c r="L54" s="14">
        <v>25000</v>
      </c>
    </row>
    <row r="55" spans="1:19" ht="12.75" customHeight="1">
      <c r="A55" s="9" t="s">
        <v>4</v>
      </c>
      <c r="B55" s="2" t="s">
        <v>51</v>
      </c>
      <c r="C55" s="2" t="s">
        <v>500</v>
      </c>
      <c r="D55" s="2" t="s">
        <v>499</v>
      </c>
      <c r="E55" s="14">
        <v>250000</v>
      </c>
      <c r="F55" s="2">
        <v>6</v>
      </c>
      <c r="G55" s="2">
        <v>3</v>
      </c>
      <c r="H55" s="14">
        <f t="shared" si="0"/>
        <v>150000</v>
      </c>
      <c r="I55" s="14">
        <v>90000</v>
      </c>
      <c r="J55" s="15">
        <f t="shared" si="1"/>
        <v>60</v>
      </c>
      <c r="K55" s="158">
        <v>42004</v>
      </c>
      <c r="L55" s="14">
        <v>60000</v>
      </c>
    </row>
    <row r="56" spans="1:19" ht="12.75" customHeight="1">
      <c r="A56" s="9" t="s">
        <v>4</v>
      </c>
      <c r="B56" s="2" t="s">
        <v>58</v>
      </c>
      <c r="C56" s="2" t="s">
        <v>504</v>
      </c>
      <c r="D56" s="2" t="s">
        <v>502</v>
      </c>
      <c r="E56" s="14">
        <v>150000</v>
      </c>
      <c r="F56" s="2">
        <v>7</v>
      </c>
      <c r="G56" s="2">
        <v>4</v>
      </c>
      <c r="H56" s="14">
        <f t="shared" si="0"/>
        <v>83000</v>
      </c>
      <c r="I56" s="14">
        <v>56000</v>
      </c>
      <c r="J56" s="15">
        <f t="shared" si="1"/>
        <v>67.46987951807229</v>
      </c>
      <c r="K56" s="158">
        <v>41639</v>
      </c>
      <c r="L56" s="14">
        <v>27000</v>
      </c>
    </row>
    <row r="57" spans="1:19" ht="12.75" customHeight="1">
      <c r="A57" s="11" t="s">
        <v>4</v>
      </c>
      <c r="B57" s="2" t="s">
        <v>58</v>
      </c>
      <c r="C57" s="2" t="s">
        <v>513</v>
      </c>
      <c r="D57" s="2" t="s">
        <v>512</v>
      </c>
      <c r="E57" s="14">
        <v>107000</v>
      </c>
      <c r="F57" s="2">
        <v>4</v>
      </c>
      <c r="G57" s="2">
        <v>3</v>
      </c>
      <c r="H57" s="14">
        <f t="shared" si="0"/>
        <v>28000</v>
      </c>
      <c r="I57" s="14">
        <v>27500</v>
      </c>
      <c r="J57" s="15">
        <f t="shared" si="1"/>
        <v>98.214285714285708</v>
      </c>
      <c r="K57" s="158">
        <v>41639</v>
      </c>
      <c r="L57" s="14">
        <v>500</v>
      </c>
    </row>
    <row r="58" spans="1:19" ht="12.75" customHeight="1">
      <c r="A58" s="9" t="s">
        <v>4</v>
      </c>
      <c r="B58" s="2" t="s">
        <v>58</v>
      </c>
      <c r="C58" s="2" t="s">
        <v>519</v>
      </c>
      <c r="D58" s="2" t="s">
        <v>518</v>
      </c>
      <c r="E58" s="14">
        <v>150000</v>
      </c>
      <c r="F58" s="2">
        <v>2</v>
      </c>
      <c r="G58" s="2">
        <v>1</v>
      </c>
      <c r="H58" s="14">
        <f t="shared" si="0"/>
        <v>44200</v>
      </c>
      <c r="I58" s="14">
        <v>34200</v>
      </c>
      <c r="J58" s="15">
        <f t="shared" si="1"/>
        <v>77.375565610859724</v>
      </c>
      <c r="K58" s="158">
        <v>41639</v>
      </c>
      <c r="L58" s="14">
        <v>10000</v>
      </c>
    </row>
    <row r="59" spans="1:19" ht="12.75" customHeight="1">
      <c r="A59" s="9" t="s">
        <v>4</v>
      </c>
      <c r="B59" s="2" t="s">
        <v>58</v>
      </c>
      <c r="C59" s="2" t="s">
        <v>522</v>
      </c>
      <c r="D59" s="2" t="s">
        <v>521</v>
      </c>
      <c r="E59" s="14">
        <v>50053.7</v>
      </c>
      <c r="F59" s="2">
        <v>2</v>
      </c>
      <c r="G59" s="2">
        <v>1</v>
      </c>
      <c r="H59" s="14">
        <f t="shared" si="0"/>
        <v>0</v>
      </c>
      <c r="I59" s="14">
        <v>0</v>
      </c>
      <c r="J59" s="15">
        <v>0</v>
      </c>
      <c r="K59" s="158">
        <v>41603</v>
      </c>
      <c r="L59" s="14">
        <v>0</v>
      </c>
    </row>
    <row r="60" spans="1:19" ht="12.75" customHeight="1">
      <c r="A60" s="9" t="s">
        <v>4</v>
      </c>
      <c r="B60" s="2" t="s">
        <v>58</v>
      </c>
      <c r="C60" s="2" t="s">
        <v>525</v>
      </c>
      <c r="D60" s="2" t="s">
        <v>524</v>
      </c>
      <c r="E60" s="14">
        <v>89000</v>
      </c>
      <c r="F60" s="2">
        <v>4</v>
      </c>
      <c r="G60" s="2">
        <v>2</v>
      </c>
      <c r="H60" s="14">
        <f t="shared" si="0"/>
        <v>28000</v>
      </c>
      <c r="I60" s="14">
        <v>26000</v>
      </c>
      <c r="J60" s="15">
        <f t="shared" si="1"/>
        <v>92.857142857142861</v>
      </c>
      <c r="K60" s="158">
        <v>41639</v>
      </c>
      <c r="L60" s="14">
        <v>2000</v>
      </c>
      <c r="S60" s="29"/>
    </row>
    <row r="61" spans="1:19" ht="12.75" customHeight="1">
      <c r="A61" s="11" t="s">
        <v>4</v>
      </c>
      <c r="B61" s="2" t="s">
        <v>58</v>
      </c>
      <c r="C61" s="2" t="s">
        <v>528</v>
      </c>
      <c r="D61" s="2" t="s">
        <v>527</v>
      </c>
      <c r="E61" s="14">
        <v>89000</v>
      </c>
      <c r="F61" s="2">
        <v>4</v>
      </c>
      <c r="G61" s="2">
        <v>2</v>
      </c>
      <c r="H61" s="14">
        <f t="shared" si="0"/>
        <v>38000</v>
      </c>
      <c r="I61" s="14">
        <v>36000</v>
      </c>
      <c r="J61" s="15">
        <f t="shared" si="1"/>
        <v>94.736842105263165</v>
      </c>
      <c r="K61" s="158">
        <v>41639</v>
      </c>
      <c r="L61" s="14">
        <v>2000</v>
      </c>
    </row>
    <row r="62" spans="1:19" ht="11.25" customHeight="1">
      <c r="A62" s="28" t="s">
        <v>4</v>
      </c>
      <c r="B62" s="2" t="s">
        <v>58</v>
      </c>
      <c r="C62" s="2" t="s">
        <v>146</v>
      </c>
      <c r="D62" s="2" t="s">
        <v>530</v>
      </c>
      <c r="E62" s="14">
        <v>118022</v>
      </c>
      <c r="F62" s="2">
        <v>3</v>
      </c>
      <c r="G62" s="2">
        <v>2</v>
      </c>
      <c r="H62" s="14">
        <f t="shared" si="0"/>
        <v>40000</v>
      </c>
      <c r="I62" s="14">
        <v>30000</v>
      </c>
      <c r="J62" s="15">
        <f t="shared" si="1"/>
        <v>75</v>
      </c>
      <c r="K62" s="158">
        <v>41639</v>
      </c>
      <c r="L62" s="14">
        <v>10000</v>
      </c>
    </row>
    <row r="63" spans="1:19" ht="12.75" customHeight="1">
      <c r="A63" s="28" t="s">
        <v>4</v>
      </c>
      <c r="B63" s="2" t="s">
        <v>51</v>
      </c>
      <c r="C63" s="2" t="s">
        <v>540</v>
      </c>
      <c r="D63" s="2" t="s">
        <v>539</v>
      </c>
      <c r="E63" s="14">
        <v>300000</v>
      </c>
      <c r="F63" s="2">
        <v>5</v>
      </c>
      <c r="G63" s="2">
        <v>3</v>
      </c>
      <c r="H63" s="14">
        <f t="shared" si="0"/>
        <v>122300</v>
      </c>
      <c r="I63" s="14">
        <v>73800</v>
      </c>
      <c r="J63" s="15">
        <f t="shared" si="1"/>
        <v>60.343417825020438</v>
      </c>
      <c r="K63" s="158">
        <v>42004</v>
      </c>
      <c r="L63" s="14">
        <v>48500</v>
      </c>
    </row>
    <row r="64" spans="1:19" ht="12.75" customHeight="1">
      <c r="A64" s="28" t="s">
        <v>4</v>
      </c>
      <c r="B64" s="2" t="s">
        <v>58</v>
      </c>
      <c r="C64" s="2" t="s">
        <v>151</v>
      </c>
      <c r="D64" s="2" t="s">
        <v>542</v>
      </c>
      <c r="E64" s="14">
        <v>102260</v>
      </c>
      <c r="F64" s="2">
        <v>2</v>
      </c>
      <c r="G64" s="2">
        <v>1</v>
      </c>
      <c r="H64" s="14">
        <f t="shared" si="0"/>
        <v>30000</v>
      </c>
      <c r="I64" s="14">
        <v>24000</v>
      </c>
      <c r="J64" s="15">
        <f t="shared" si="1"/>
        <v>80</v>
      </c>
      <c r="K64" s="158">
        <v>41639</v>
      </c>
      <c r="L64" s="14">
        <v>6000</v>
      </c>
    </row>
    <row r="65" spans="1:12" ht="12.75" customHeight="1">
      <c r="A65" s="11" t="s">
        <v>4</v>
      </c>
      <c r="B65" s="2" t="s">
        <v>58</v>
      </c>
      <c r="C65" s="2" t="s">
        <v>545</v>
      </c>
      <c r="D65" s="2" t="s">
        <v>544</v>
      </c>
      <c r="E65" s="14">
        <v>150000</v>
      </c>
      <c r="F65" s="2">
        <v>6</v>
      </c>
      <c r="G65" s="2">
        <v>3</v>
      </c>
      <c r="H65" s="14">
        <f t="shared" si="0"/>
        <v>98000</v>
      </c>
      <c r="I65" s="14">
        <v>60000</v>
      </c>
      <c r="J65" s="15">
        <f t="shared" si="1"/>
        <v>61.224489795918366</v>
      </c>
      <c r="K65" s="158">
        <v>41639</v>
      </c>
      <c r="L65" s="14">
        <v>38000</v>
      </c>
    </row>
    <row r="66" spans="1:12" ht="12.75" customHeight="1">
      <c r="A66" s="28" t="s">
        <v>4</v>
      </c>
      <c r="B66" s="2" t="s">
        <v>58</v>
      </c>
      <c r="C66" s="2" t="s">
        <v>143</v>
      </c>
      <c r="D66" s="2" t="s">
        <v>553</v>
      </c>
      <c r="E66" s="14">
        <v>81000</v>
      </c>
      <c r="F66" s="2">
        <v>2</v>
      </c>
      <c r="G66" s="2">
        <v>1</v>
      </c>
      <c r="H66" s="14">
        <f t="shared" si="0"/>
        <v>48000</v>
      </c>
      <c r="I66" s="14">
        <v>36000</v>
      </c>
      <c r="J66" s="15">
        <f t="shared" si="1"/>
        <v>75</v>
      </c>
      <c r="K66" s="158">
        <v>41639</v>
      </c>
      <c r="L66" s="14">
        <v>12000</v>
      </c>
    </row>
    <row r="67" spans="1:12" ht="12.75" customHeight="1">
      <c r="A67" s="28" t="s">
        <v>4</v>
      </c>
      <c r="B67" s="2" t="s">
        <v>58</v>
      </c>
      <c r="C67" s="2" t="s">
        <v>559</v>
      </c>
      <c r="D67" s="2" t="s">
        <v>558</v>
      </c>
      <c r="E67" s="14">
        <v>74552</v>
      </c>
      <c r="F67" s="2">
        <v>3</v>
      </c>
      <c r="G67" s="2">
        <v>2</v>
      </c>
      <c r="H67" s="14">
        <f t="shared" si="0"/>
        <v>48000</v>
      </c>
      <c r="I67" s="14">
        <v>47000</v>
      </c>
      <c r="J67" s="15">
        <f t="shared" si="1"/>
        <v>97.916666666666671</v>
      </c>
      <c r="K67" s="158">
        <v>41639</v>
      </c>
      <c r="L67" s="14">
        <v>1000</v>
      </c>
    </row>
    <row r="68" spans="1:12" ht="12.75" customHeight="1">
      <c r="A68" s="28" t="s">
        <v>4</v>
      </c>
      <c r="B68" s="2" t="s">
        <v>51</v>
      </c>
      <c r="C68" s="2" t="s">
        <v>6</v>
      </c>
      <c r="D68" s="2" t="s">
        <v>576</v>
      </c>
      <c r="E68" s="14">
        <v>307880</v>
      </c>
      <c r="F68" s="2">
        <v>6</v>
      </c>
      <c r="G68" s="2">
        <v>3</v>
      </c>
      <c r="H68" s="14">
        <f t="shared" ref="H68:H105" si="2">SUM(I68+L68)</f>
        <v>124500</v>
      </c>
      <c r="I68" s="14">
        <v>75000</v>
      </c>
      <c r="J68" s="15">
        <f t="shared" ref="J68:J105" si="3">SUM(100*I68/H68)</f>
        <v>60.24096385542169</v>
      </c>
      <c r="K68" s="158">
        <v>42369</v>
      </c>
      <c r="L68" s="14">
        <v>49500</v>
      </c>
    </row>
    <row r="69" spans="1:12" ht="12.75" customHeight="1">
      <c r="A69" s="28" t="s">
        <v>4</v>
      </c>
      <c r="B69" s="2" t="s">
        <v>58</v>
      </c>
      <c r="C69" s="2" t="s">
        <v>579</v>
      </c>
      <c r="D69" s="2" t="s">
        <v>578</v>
      </c>
      <c r="E69" s="14">
        <v>120060</v>
      </c>
      <c r="F69" s="2">
        <v>2</v>
      </c>
      <c r="G69" s="2">
        <v>1</v>
      </c>
      <c r="H69" s="14">
        <f t="shared" si="2"/>
        <v>30000</v>
      </c>
      <c r="I69" s="14">
        <v>24000</v>
      </c>
      <c r="J69" s="15">
        <f t="shared" si="3"/>
        <v>80</v>
      </c>
      <c r="K69" s="158">
        <v>41639</v>
      </c>
      <c r="L69" s="14">
        <v>6000</v>
      </c>
    </row>
    <row r="70" spans="1:12" ht="12.75" customHeight="1">
      <c r="A70" s="28" t="s">
        <v>4</v>
      </c>
      <c r="B70" s="2" t="s">
        <v>58</v>
      </c>
      <c r="C70" s="2" t="s">
        <v>582</v>
      </c>
      <c r="D70" s="2" t="s">
        <v>581</v>
      </c>
      <c r="E70" s="14">
        <v>154537</v>
      </c>
      <c r="F70" s="2">
        <v>3</v>
      </c>
      <c r="G70" s="2">
        <v>2</v>
      </c>
      <c r="H70" s="14">
        <f t="shared" si="2"/>
        <v>64000</v>
      </c>
      <c r="I70" s="14">
        <v>48000</v>
      </c>
      <c r="J70" s="15">
        <f t="shared" si="3"/>
        <v>75</v>
      </c>
      <c r="K70" s="158">
        <v>41639</v>
      </c>
      <c r="L70" s="14">
        <v>16000</v>
      </c>
    </row>
    <row r="71" spans="1:12" ht="12.75" customHeight="1">
      <c r="A71" s="28" t="s">
        <v>4</v>
      </c>
      <c r="B71" s="2" t="s">
        <v>58</v>
      </c>
      <c r="C71" s="2" t="s">
        <v>585</v>
      </c>
      <c r="D71" s="2" t="s">
        <v>584</v>
      </c>
      <c r="E71" s="14">
        <v>147257</v>
      </c>
      <c r="F71" s="2">
        <v>2</v>
      </c>
      <c r="G71" s="2">
        <v>1</v>
      </c>
      <c r="H71" s="14">
        <f t="shared" si="2"/>
        <v>55000</v>
      </c>
      <c r="I71" s="14">
        <v>35000</v>
      </c>
      <c r="J71" s="15">
        <f t="shared" si="3"/>
        <v>63.636363636363633</v>
      </c>
      <c r="K71" s="158">
        <v>41639</v>
      </c>
      <c r="L71" s="14">
        <v>20000</v>
      </c>
    </row>
    <row r="72" spans="1:12" ht="12.75" customHeight="1">
      <c r="A72" s="28" t="s">
        <v>4</v>
      </c>
      <c r="B72" s="2" t="s">
        <v>58</v>
      </c>
      <c r="C72" s="2" t="s">
        <v>53</v>
      </c>
      <c r="D72" s="2" t="s">
        <v>587</v>
      </c>
      <c r="E72" s="14">
        <v>146810</v>
      </c>
      <c r="F72" s="2">
        <v>2</v>
      </c>
      <c r="G72" s="2">
        <v>1</v>
      </c>
      <c r="H72" s="14">
        <f t="shared" si="2"/>
        <v>59500</v>
      </c>
      <c r="I72" s="14">
        <v>49500</v>
      </c>
      <c r="J72" s="15">
        <f t="shared" si="3"/>
        <v>83.193277310924373</v>
      </c>
      <c r="K72" s="158">
        <v>41639</v>
      </c>
      <c r="L72" s="14">
        <v>10000</v>
      </c>
    </row>
    <row r="73" spans="1:12" ht="12.75" customHeight="1">
      <c r="A73" s="28" t="s">
        <v>4</v>
      </c>
      <c r="B73" s="2" t="s">
        <v>58</v>
      </c>
      <c r="C73" s="2" t="s">
        <v>590</v>
      </c>
      <c r="D73" s="2" t="s">
        <v>589</v>
      </c>
      <c r="E73" s="14">
        <v>140000</v>
      </c>
      <c r="F73" s="2">
        <v>1</v>
      </c>
      <c r="G73" s="2">
        <v>1</v>
      </c>
      <c r="H73" s="14">
        <f t="shared" si="2"/>
        <v>12000</v>
      </c>
      <c r="I73" s="14">
        <v>12000</v>
      </c>
      <c r="J73" s="15">
        <f t="shared" si="3"/>
        <v>100</v>
      </c>
      <c r="K73" s="158">
        <v>41639</v>
      </c>
      <c r="L73" s="14">
        <v>0</v>
      </c>
    </row>
    <row r="74" spans="1:12" ht="12.75" customHeight="1">
      <c r="A74" s="28" t="s">
        <v>4</v>
      </c>
      <c r="B74" s="2" t="s">
        <v>58</v>
      </c>
      <c r="C74" s="2" t="s">
        <v>599</v>
      </c>
      <c r="D74" s="2" t="s">
        <v>598</v>
      </c>
      <c r="E74" s="14">
        <v>66240</v>
      </c>
      <c r="F74" s="2">
        <v>3</v>
      </c>
      <c r="G74" s="2">
        <v>1</v>
      </c>
      <c r="H74" s="14">
        <f t="shared" si="2"/>
        <v>41705.599999999999</v>
      </c>
      <c r="I74" s="14">
        <v>26305.599999999999</v>
      </c>
      <c r="J74" s="15">
        <f t="shared" si="3"/>
        <v>63.07450318422466</v>
      </c>
      <c r="K74" s="158">
        <v>41639</v>
      </c>
      <c r="L74" s="14">
        <v>15400</v>
      </c>
    </row>
    <row r="75" spans="1:12" ht="12.75" customHeight="1">
      <c r="A75" s="28" t="s">
        <v>4</v>
      </c>
      <c r="B75" s="2" t="s">
        <v>51</v>
      </c>
      <c r="C75" s="2" t="s">
        <v>602</v>
      </c>
      <c r="D75" s="2" t="s">
        <v>601</v>
      </c>
      <c r="E75" s="14">
        <v>220000</v>
      </c>
      <c r="F75" s="2">
        <v>5</v>
      </c>
      <c r="G75" s="2">
        <v>3</v>
      </c>
      <c r="H75" s="14">
        <f t="shared" si="2"/>
        <v>33000</v>
      </c>
      <c r="I75" s="14">
        <v>21000</v>
      </c>
      <c r="J75" s="15">
        <f t="shared" si="3"/>
        <v>63.636363636363633</v>
      </c>
      <c r="K75" s="158">
        <v>41639</v>
      </c>
      <c r="L75" s="14">
        <v>12000</v>
      </c>
    </row>
    <row r="76" spans="1:12" ht="12.75" customHeight="1">
      <c r="A76" s="28" t="s">
        <v>4</v>
      </c>
      <c r="B76" s="2" t="s">
        <v>58</v>
      </c>
      <c r="C76" s="2" t="s">
        <v>133</v>
      </c>
      <c r="D76" s="2" t="s">
        <v>604</v>
      </c>
      <c r="E76" s="14">
        <v>140000</v>
      </c>
      <c r="F76" s="2">
        <v>6</v>
      </c>
      <c r="G76" s="2">
        <v>3</v>
      </c>
      <c r="H76" s="14">
        <f t="shared" si="2"/>
        <v>85000</v>
      </c>
      <c r="I76" s="14">
        <v>51000</v>
      </c>
      <c r="J76" s="15">
        <f t="shared" si="3"/>
        <v>60</v>
      </c>
      <c r="K76" s="158">
        <v>41639</v>
      </c>
      <c r="L76" s="14">
        <v>34000</v>
      </c>
    </row>
    <row r="77" spans="1:12" ht="12.75" customHeight="1">
      <c r="A77" s="28" t="s">
        <v>4</v>
      </c>
      <c r="B77" s="2" t="s">
        <v>58</v>
      </c>
      <c r="C77" s="2" t="s">
        <v>607</v>
      </c>
      <c r="D77" s="2" t="s">
        <v>606</v>
      </c>
      <c r="E77" s="14">
        <v>30000</v>
      </c>
      <c r="F77" s="2">
        <v>2</v>
      </c>
      <c r="G77" s="2">
        <v>1</v>
      </c>
      <c r="H77" s="14">
        <f t="shared" si="2"/>
        <v>19100</v>
      </c>
      <c r="I77" s="14">
        <v>15000</v>
      </c>
      <c r="J77" s="15">
        <f t="shared" si="3"/>
        <v>78.534031413612567</v>
      </c>
      <c r="K77" s="158">
        <v>41639</v>
      </c>
      <c r="L77" s="14">
        <v>4100</v>
      </c>
    </row>
    <row r="78" spans="1:12" ht="12.75" customHeight="1">
      <c r="A78" s="28" t="s">
        <v>4</v>
      </c>
      <c r="B78" s="2" t="s">
        <v>51</v>
      </c>
      <c r="C78" s="2" t="s">
        <v>612</v>
      </c>
      <c r="D78" s="2" t="s">
        <v>611</v>
      </c>
      <c r="E78" s="14">
        <v>393300</v>
      </c>
      <c r="F78" s="2">
        <v>6</v>
      </c>
      <c r="G78" s="2">
        <v>4</v>
      </c>
      <c r="H78" s="14">
        <f t="shared" si="2"/>
        <v>150000</v>
      </c>
      <c r="I78" s="14">
        <v>90000</v>
      </c>
      <c r="J78" s="15">
        <f t="shared" si="3"/>
        <v>60</v>
      </c>
      <c r="K78" s="158">
        <v>42004</v>
      </c>
      <c r="L78" s="14">
        <v>60000</v>
      </c>
    </row>
    <row r="79" spans="1:12" ht="12.75" customHeight="1">
      <c r="A79" s="28" t="s">
        <v>4</v>
      </c>
      <c r="B79" s="2" t="s">
        <v>58</v>
      </c>
      <c r="C79" s="2" t="s">
        <v>615</v>
      </c>
      <c r="D79" s="2" t="s">
        <v>614</v>
      </c>
      <c r="E79" s="14">
        <v>170000</v>
      </c>
      <c r="F79" s="2">
        <v>7</v>
      </c>
      <c r="G79" s="2">
        <v>4</v>
      </c>
      <c r="H79" s="14">
        <f t="shared" si="2"/>
        <v>93000</v>
      </c>
      <c r="I79" s="14">
        <v>64000</v>
      </c>
      <c r="J79" s="15">
        <f t="shared" si="3"/>
        <v>68.817204301075265</v>
      </c>
      <c r="K79" s="158">
        <v>41639</v>
      </c>
      <c r="L79" s="14">
        <v>29000</v>
      </c>
    </row>
    <row r="80" spans="1:12" ht="12.75" customHeight="1">
      <c r="A80" s="28" t="s">
        <v>4</v>
      </c>
      <c r="B80" s="2" t="s">
        <v>51</v>
      </c>
      <c r="C80" s="2" t="s">
        <v>137</v>
      </c>
      <c r="D80" s="2" t="s">
        <v>622</v>
      </c>
      <c r="E80" s="14">
        <v>375213</v>
      </c>
      <c r="F80" s="2">
        <v>11</v>
      </c>
      <c r="G80" s="2">
        <v>8</v>
      </c>
      <c r="H80" s="14">
        <f t="shared" si="2"/>
        <v>178000</v>
      </c>
      <c r="I80" s="14">
        <v>107000</v>
      </c>
      <c r="J80" s="15">
        <f t="shared" si="3"/>
        <v>60.112359550561798</v>
      </c>
      <c r="K80" s="158">
        <v>41639</v>
      </c>
      <c r="L80" s="14">
        <v>71000</v>
      </c>
    </row>
    <row r="81" spans="1:12" ht="12.75" customHeight="1">
      <c r="A81" s="28" t="s">
        <v>4</v>
      </c>
      <c r="B81" s="2" t="s">
        <v>51</v>
      </c>
      <c r="C81" s="2" t="s">
        <v>5</v>
      </c>
      <c r="D81" s="2" t="s">
        <v>627</v>
      </c>
      <c r="E81" s="14">
        <v>200000</v>
      </c>
      <c r="F81" s="2">
        <v>5</v>
      </c>
      <c r="G81" s="2">
        <v>3</v>
      </c>
      <c r="H81" s="14">
        <f t="shared" si="2"/>
        <v>77000</v>
      </c>
      <c r="I81" s="14">
        <v>55000</v>
      </c>
      <c r="J81" s="15">
        <f t="shared" si="3"/>
        <v>71.428571428571431</v>
      </c>
      <c r="K81" s="158">
        <v>41639</v>
      </c>
      <c r="L81" s="14">
        <v>22000</v>
      </c>
    </row>
    <row r="82" spans="1:12" ht="12.75" customHeight="1">
      <c r="A82" s="28" t="s">
        <v>4</v>
      </c>
      <c r="B82" s="2" t="s">
        <v>51</v>
      </c>
      <c r="C82" s="2" t="s">
        <v>132</v>
      </c>
      <c r="D82" s="2" t="s">
        <v>637</v>
      </c>
      <c r="E82" s="14">
        <v>197340</v>
      </c>
      <c r="F82" s="2">
        <v>4</v>
      </c>
      <c r="G82" s="2">
        <v>2</v>
      </c>
      <c r="H82" s="14">
        <f t="shared" si="2"/>
        <v>68000</v>
      </c>
      <c r="I82" s="14">
        <v>41000</v>
      </c>
      <c r="J82" s="15">
        <f t="shared" si="3"/>
        <v>60.294117647058826</v>
      </c>
      <c r="K82" s="158">
        <v>42369</v>
      </c>
      <c r="L82" s="14">
        <v>27000</v>
      </c>
    </row>
    <row r="83" spans="1:12" ht="12.75" customHeight="1">
      <c r="A83" s="28" t="s">
        <v>4</v>
      </c>
      <c r="B83" s="2" t="s">
        <v>58</v>
      </c>
      <c r="C83" s="2" t="s">
        <v>644</v>
      </c>
      <c r="D83" s="2" t="s">
        <v>643</v>
      </c>
      <c r="E83" s="14">
        <v>165000</v>
      </c>
      <c r="F83" s="2">
        <v>2</v>
      </c>
      <c r="G83" s="2">
        <v>1</v>
      </c>
      <c r="H83" s="14">
        <f t="shared" si="2"/>
        <v>40000</v>
      </c>
      <c r="I83" s="14">
        <v>30000</v>
      </c>
      <c r="J83" s="15">
        <f t="shared" si="3"/>
        <v>75</v>
      </c>
      <c r="K83" s="158">
        <v>41639</v>
      </c>
      <c r="L83" s="14">
        <v>10000</v>
      </c>
    </row>
    <row r="84" spans="1:12" ht="12.75" customHeight="1">
      <c r="A84" s="28" t="s">
        <v>4</v>
      </c>
      <c r="B84" s="2" t="s">
        <v>58</v>
      </c>
      <c r="C84" s="2" t="s">
        <v>155</v>
      </c>
      <c r="D84" s="2" t="s">
        <v>649</v>
      </c>
      <c r="E84" s="14">
        <v>170000</v>
      </c>
      <c r="F84" s="2">
        <v>3</v>
      </c>
      <c r="G84" s="2">
        <v>2</v>
      </c>
      <c r="H84" s="14">
        <f t="shared" si="2"/>
        <v>108000</v>
      </c>
      <c r="I84" s="14">
        <v>72000</v>
      </c>
      <c r="J84" s="15">
        <f t="shared" si="3"/>
        <v>66.666666666666671</v>
      </c>
      <c r="K84" s="158">
        <v>41639</v>
      </c>
      <c r="L84" s="14">
        <v>36000</v>
      </c>
    </row>
    <row r="85" spans="1:12" ht="12.75" customHeight="1">
      <c r="A85" s="28" t="s">
        <v>4</v>
      </c>
      <c r="B85" s="2" t="s">
        <v>58</v>
      </c>
      <c r="C85" s="2" t="s">
        <v>653</v>
      </c>
      <c r="D85" s="2" t="s">
        <v>652</v>
      </c>
      <c r="E85" s="14">
        <v>150000</v>
      </c>
      <c r="F85" s="2">
        <v>2</v>
      </c>
      <c r="G85" s="2">
        <v>1</v>
      </c>
      <c r="H85" s="14">
        <f t="shared" si="2"/>
        <v>47000</v>
      </c>
      <c r="I85" s="14">
        <v>29000</v>
      </c>
      <c r="J85" s="15">
        <f t="shared" si="3"/>
        <v>61.702127659574465</v>
      </c>
      <c r="K85" s="158">
        <v>41639</v>
      </c>
      <c r="L85" s="14">
        <v>18000</v>
      </c>
    </row>
    <row r="86" spans="1:12" ht="12.75" customHeight="1">
      <c r="A86" s="28" t="s">
        <v>4</v>
      </c>
      <c r="B86" s="2" t="s">
        <v>51</v>
      </c>
      <c r="C86" s="2" t="s">
        <v>657</v>
      </c>
      <c r="D86" s="2" t="s">
        <v>655</v>
      </c>
      <c r="E86" s="14">
        <v>150000</v>
      </c>
      <c r="F86" s="2">
        <v>8</v>
      </c>
      <c r="G86" s="2">
        <v>4</v>
      </c>
      <c r="H86" s="14">
        <f t="shared" si="2"/>
        <v>42000</v>
      </c>
      <c r="I86" s="14">
        <v>32000</v>
      </c>
      <c r="J86" s="15">
        <f t="shared" si="3"/>
        <v>76.19047619047619</v>
      </c>
      <c r="K86" s="158">
        <v>41639</v>
      </c>
      <c r="L86" s="14">
        <v>10000</v>
      </c>
    </row>
    <row r="87" spans="1:12" ht="12.75" customHeight="1">
      <c r="A87" s="28" t="s">
        <v>4</v>
      </c>
      <c r="B87" s="2" t="s">
        <v>58</v>
      </c>
      <c r="C87" s="2" t="s">
        <v>663</v>
      </c>
      <c r="D87" s="2" t="s">
        <v>662</v>
      </c>
      <c r="E87" s="14">
        <v>100000</v>
      </c>
      <c r="F87" s="2">
        <v>4</v>
      </c>
      <c r="G87" s="2">
        <v>3</v>
      </c>
      <c r="H87" s="14">
        <f t="shared" si="2"/>
        <v>28000</v>
      </c>
      <c r="I87" s="14">
        <v>27000</v>
      </c>
      <c r="J87" s="15">
        <f t="shared" si="3"/>
        <v>96.428571428571431</v>
      </c>
      <c r="K87" s="158">
        <v>41639</v>
      </c>
      <c r="L87" s="14">
        <v>1000</v>
      </c>
    </row>
    <row r="88" spans="1:12" ht="12.75" customHeight="1">
      <c r="A88" s="28" t="s">
        <v>4</v>
      </c>
      <c r="B88" s="2" t="s">
        <v>51</v>
      </c>
      <c r="C88" s="2" t="s">
        <v>666</v>
      </c>
      <c r="D88" s="2" t="s">
        <v>665</v>
      </c>
      <c r="E88" s="14">
        <v>390000</v>
      </c>
      <c r="F88" s="2">
        <v>4</v>
      </c>
      <c r="G88" s="2">
        <v>2</v>
      </c>
      <c r="H88" s="14">
        <f t="shared" si="2"/>
        <v>140000</v>
      </c>
      <c r="I88" s="14">
        <v>86000</v>
      </c>
      <c r="J88" s="15">
        <f t="shared" si="3"/>
        <v>61.428571428571431</v>
      </c>
      <c r="K88" s="158">
        <v>42004</v>
      </c>
      <c r="L88" s="14">
        <v>54000</v>
      </c>
    </row>
    <row r="89" spans="1:12" ht="12.75" customHeight="1">
      <c r="A89" s="28" t="s">
        <v>4</v>
      </c>
      <c r="B89" s="2" t="s">
        <v>58</v>
      </c>
      <c r="C89" s="2" t="s">
        <v>669</v>
      </c>
      <c r="D89" s="2" t="s">
        <v>668</v>
      </c>
      <c r="E89" s="14">
        <v>86940</v>
      </c>
      <c r="F89" s="2">
        <v>4</v>
      </c>
      <c r="G89" s="2">
        <v>3</v>
      </c>
      <c r="H89" s="14">
        <f t="shared" si="2"/>
        <v>41000</v>
      </c>
      <c r="I89" s="14">
        <v>38000</v>
      </c>
      <c r="J89" s="15">
        <f t="shared" si="3"/>
        <v>92.682926829268297</v>
      </c>
      <c r="K89" s="158">
        <v>41639</v>
      </c>
      <c r="L89" s="14">
        <v>3000</v>
      </c>
    </row>
    <row r="90" spans="1:12" ht="12.75" customHeight="1">
      <c r="A90" s="28" t="s">
        <v>4</v>
      </c>
      <c r="B90" s="2" t="s">
        <v>58</v>
      </c>
      <c r="C90" s="2" t="s">
        <v>672</v>
      </c>
      <c r="D90" s="2" t="s">
        <v>671</v>
      </c>
      <c r="E90" s="14">
        <v>30000</v>
      </c>
      <c r="F90" s="2">
        <v>3</v>
      </c>
      <c r="G90" s="2">
        <v>2</v>
      </c>
      <c r="H90" s="14">
        <f t="shared" si="2"/>
        <v>15000</v>
      </c>
      <c r="I90" s="14">
        <v>13000</v>
      </c>
      <c r="J90" s="15">
        <f t="shared" si="3"/>
        <v>86.666666666666671</v>
      </c>
      <c r="K90" s="158">
        <v>41639</v>
      </c>
      <c r="L90" s="14">
        <v>2000</v>
      </c>
    </row>
    <row r="91" spans="1:12" ht="12.75" customHeight="1">
      <c r="A91" s="28" t="s">
        <v>4</v>
      </c>
      <c r="B91" s="2" t="s">
        <v>58</v>
      </c>
      <c r="C91" s="2" t="s">
        <v>675</v>
      </c>
      <c r="D91" s="2" t="s">
        <v>674</v>
      </c>
      <c r="E91" s="14">
        <v>130000</v>
      </c>
      <c r="F91" s="2">
        <v>3</v>
      </c>
      <c r="G91" s="2">
        <v>2</v>
      </c>
      <c r="H91" s="14">
        <f t="shared" si="2"/>
        <v>27700</v>
      </c>
      <c r="I91" s="14">
        <v>20000</v>
      </c>
      <c r="J91" s="15">
        <f t="shared" si="3"/>
        <v>72.202166064981952</v>
      </c>
      <c r="K91" s="158">
        <v>41639</v>
      </c>
      <c r="L91" s="14">
        <v>7700</v>
      </c>
    </row>
    <row r="92" spans="1:12" ht="12.75" customHeight="1">
      <c r="A92" s="28" t="s">
        <v>4</v>
      </c>
      <c r="B92" s="2" t="s">
        <v>58</v>
      </c>
      <c r="C92" s="2" t="s">
        <v>148</v>
      </c>
      <c r="D92" s="2" t="s">
        <v>681</v>
      </c>
      <c r="E92" s="14">
        <v>69947</v>
      </c>
      <c r="F92" s="2">
        <v>2</v>
      </c>
      <c r="G92" s="2">
        <v>1</v>
      </c>
      <c r="H92" s="14">
        <f t="shared" si="2"/>
        <v>26000</v>
      </c>
      <c r="I92" s="14">
        <v>18000</v>
      </c>
      <c r="J92" s="15">
        <f t="shared" si="3"/>
        <v>69.230769230769226</v>
      </c>
      <c r="K92" s="158">
        <v>41639</v>
      </c>
      <c r="L92" s="14">
        <v>8000</v>
      </c>
    </row>
    <row r="93" spans="1:12" ht="12.75" customHeight="1">
      <c r="A93" s="28" t="s">
        <v>4</v>
      </c>
      <c r="B93" s="2" t="s">
        <v>58</v>
      </c>
      <c r="C93" s="2" t="s">
        <v>684</v>
      </c>
      <c r="D93" s="3" t="s">
        <v>683</v>
      </c>
      <c r="E93" s="14">
        <v>89557</v>
      </c>
      <c r="F93" s="2">
        <v>2</v>
      </c>
      <c r="G93" s="2">
        <v>1</v>
      </c>
      <c r="H93" s="14">
        <f t="shared" si="2"/>
        <v>30000</v>
      </c>
      <c r="I93" s="14">
        <v>24000</v>
      </c>
      <c r="J93" s="15">
        <f t="shared" si="3"/>
        <v>80</v>
      </c>
      <c r="K93" s="158">
        <v>41639</v>
      </c>
      <c r="L93" s="14">
        <v>6000</v>
      </c>
    </row>
    <row r="94" spans="1:12" ht="12.75" customHeight="1">
      <c r="A94" s="28" t="s">
        <v>4</v>
      </c>
      <c r="B94" s="2" t="s">
        <v>51</v>
      </c>
      <c r="C94" s="2" t="s">
        <v>687</v>
      </c>
      <c r="D94" s="2" t="s">
        <v>686</v>
      </c>
      <c r="E94" s="14">
        <v>374700</v>
      </c>
      <c r="F94" s="2">
        <v>4</v>
      </c>
      <c r="G94" s="2">
        <v>2</v>
      </c>
      <c r="H94" s="14">
        <f t="shared" si="2"/>
        <v>29942</v>
      </c>
      <c r="I94" s="14">
        <v>26942</v>
      </c>
      <c r="J94" s="15">
        <f t="shared" si="3"/>
        <v>89.980629216485198</v>
      </c>
      <c r="K94" s="158">
        <v>41639</v>
      </c>
      <c r="L94" s="14">
        <v>3000</v>
      </c>
    </row>
    <row r="95" spans="1:12" ht="12.75" customHeight="1">
      <c r="A95" s="28" t="s">
        <v>4</v>
      </c>
      <c r="B95" s="2" t="s">
        <v>51</v>
      </c>
      <c r="C95" s="2" t="s">
        <v>694</v>
      </c>
      <c r="D95" s="2" t="s">
        <v>693</v>
      </c>
      <c r="E95" s="14">
        <v>324300</v>
      </c>
      <c r="F95" s="2">
        <v>5</v>
      </c>
      <c r="G95" s="2">
        <v>3</v>
      </c>
      <c r="H95" s="14">
        <f t="shared" si="2"/>
        <v>156000</v>
      </c>
      <c r="I95" s="14">
        <v>96000</v>
      </c>
      <c r="J95" s="15">
        <f t="shared" si="3"/>
        <v>61.53846153846154</v>
      </c>
      <c r="K95" s="158">
        <v>41639</v>
      </c>
      <c r="L95" s="14">
        <v>60000</v>
      </c>
    </row>
    <row r="96" spans="1:12" ht="12.75" customHeight="1">
      <c r="A96" s="28" t="s">
        <v>4</v>
      </c>
      <c r="B96" s="2" t="s">
        <v>58</v>
      </c>
      <c r="C96" s="2" t="s">
        <v>700</v>
      </c>
      <c r="D96" s="2" t="s">
        <v>699</v>
      </c>
      <c r="E96" s="14">
        <v>131000</v>
      </c>
      <c r="F96" s="2">
        <v>2</v>
      </c>
      <c r="G96" s="2">
        <v>1</v>
      </c>
      <c r="H96" s="14">
        <f t="shared" si="2"/>
        <v>75000</v>
      </c>
      <c r="I96" s="14">
        <v>60000</v>
      </c>
      <c r="J96" s="15">
        <f t="shared" si="3"/>
        <v>80</v>
      </c>
      <c r="K96" s="158">
        <v>41639</v>
      </c>
      <c r="L96" s="14">
        <v>15000</v>
      </c>
    </row>
    <row r="97" spans="1:12" ht="12.75" customHeight="1">
      <c r="A97" s="28" t="s">
        <v>4</v>
      </c>
      <c r="B97" s="2" t="s">
        <v>58</v>
      </c>
      <c r="C97" s="2" t="s">
        <v>705</v>
      </c>
      <c r="D97" s="2" t="s">
        <v>704</v>
      </c>
      <c r="E97" s="14">
        <v>115000</v>
      </c>
      <c r="F97" s="2">
        <v>4</v>
      </c>
      <c r="G97" s="2">
        <v>3</v>
      </c>
      <c r="H97" s="14">
        <f t="shared" si="2"/>
        <v>28500</v>
      </c>
      <c r="I97" s="14">
        <v>28000</v>
      </c>
      <c r="J97" s="15">
        <f t="shared" si="3"/>
        <v>98.245614035087726</v>
      </c>
      <c r="K97" s="158">
        <v>41639</v>
      </c>
      <c r="L97" s="14">
        <v>500</v>
      </c>
    </row>
    <row r="98" spans="1:12" ht="12.75" customHeight="1">
      <c r="A98" s="28" t="s">
        <v>4</v>
      </c>
      <c r="B98" s="2" t="s">
        <v>58</v>
      </c>
      <c r="C98" s="2" t="s">
        <v>713</v>
      </c>
      <c r="D98" s="2" t="s">
        <v>712</v>
      </c>
      <c r="E98" s="14">
        <v>125000</v>
      </c>
      <c r="F98" s="2">
        <v>2</v>
      </c>
      <c r="G98" s="2">
        <v>1</v>
      </c>
      <c r="H98" s="14">
        <f t="shared" si="2"/>
        <v>44000</v>
      </c>
      <c r="I98" s="14">
        <v>38000</v>
      </c>
      <c r="J98" s="15">
        <f t="shared" si="3"/>
        <v>86.36363636363636</v>
      </c>
      <c r="K98" s="158">
        <v>41639</v>
      </c>
      <c r="L98" s="14">
        <v>6000</v>
      </c>
    </row>
    <row r="99" spans="1:12" ht="12.75" customHeight="1">
      <c r="A99" s="28" t="s">
        <v>4</v>
      </c>
      <c r="B99" s="2" t="s">
        <v>58</v>
      </c>
      <c r="C99" s="2" t="s">
        <v>716</v>
      </c>
      <c r="D99" s="2" t="s">
        <v>715</v>
      </c>
      <c r="E99" s="14">
        <v>95524</v>
      </c>
      <c r="F99" s="2">
        <v>2</v>
      </c>
      <c r="G99" s="2">
        <v>1</v>
      </c>
      <c r="H99" s="14">
        <f t="shared" si="2"/>
        <v>33000</v>
      </c>
      <c r="I99" s="14">
        <v>25000</v>
      </c>
      <c r="J99" s="15">
        <f t="shared" si="3"/>
        <v>75.757575757575751</v>
      </c>
      <c r="K99" s="158">
        <v>41639</v>
      </c>
      <c r="L99" s="14">
        <v>8000</v>
      </c>
    </row>
    <row r="100" spans="1:12" ht="12.75" customHeight="1">
      <c r="A100" s="28" t="s">
        <v>4</v>
      </c>
      <c r="B100" s="2" t="s">
        <v>58</v>
      </c>
      <c r="C100" s="2" t="s">
        <v>722</v>
      </c>
      <c r="D100" s="2" t="s">
        <v>721</v>
      </c>
      <c r="E100" s="14">
        <v>134050</v>
      </c>
      <c r="F100" s="2">
        <v>2</v>
      </c>
      <c r="G100" s="2">
        <v>1</v>
      </c>
      <c r="H100" s="14">
        <f t="shared" si="2"/>
        <v>55000</v>
      </c>
      <c r="I100" s="14">
        <v>45000</v>
      </c>
      <c r="J100" s="15">
        <f t="shared" si="3"/>
        <v>81.818181818181813</v>
      </c>
      <c r="K100" s="158">
        <v>41639</v>
      </c>
      <c r="L100" s="14">
        <v>10000</v>
      </c>
    </row>
    <row r="101" spans="1:12" ht="12.75" customHeight="1">
      <c r="A101" s="28" t="s">
        <v>4</v>
      </c>
      <c r="B101" s="2" t="s">
        <v>58</v>
      </c>
      <c r="C101" s="2" t="s">
        <v>725</v>
      </c>
      <c r="D101" s="2" t="s">
        <v>724</v>
      </c>
      <c r="E101" s="14">
        <v>30000</v>
      </c>
      <c r="F101" s="2">
        <v>4</v>
      </c>
      <c r="G101" s="2">
        <v>2</v>
      </c>
      <c r="H101" s="14">
        <f t="shared" si="2"/>
        <v>18344.2</v>
      </c>
      <c r="I101" s="14">
        <v>17000</v>
      </c>
      <c r="J101" s="15">
        <f t="shared" si="3"/>
        <v>92.672343301970102</v>
      </c>
      <c r="K101" s="158">
        <v>41639</v>
      </c>
      <c r="L101" s="14">
        <v>1344.2</v>
      </c>
    </row>
    <row r="102" spans="1:12" ht="12.75" customHeight="1">
      <c r="A102" s="28" t="s">
        <v>4</v>
      </c>
      <c r="B102" s="2" t="s">
        <v>58</v>
      </c>
      <c r="C102" s="2" t="s">
        <v>740</v>
      </c>
      <c r="D102" s="2" t="s">
        <v>739</v>
      </c>
      <c r="E102" s="14">
        <v>68996</v>
      </c>
      <c r="F102" s="2">
        <v>2</v>
      </c>
      <c r="G102" s="2">
        <v>1</v>
      </c>
      <c r="H102" s="14">
        <f t="shared" si="2"/>
        <v>28000</v>
      </c>
      <c r="I102" s="14">
        <v>20000</v>
      </c>
      <c r="J102" s="15">
        <f t="shared" si="3"/>
        <v>71.428571428571431</v>
      </c>
      <c r="K102" s="158">
        <v>41639</v>
      </c>
      <c r="L102" s="14">
        <v>8000</v>
      </c>
    </row>
    <row r="103" spans="1:12" ht="12.75" customHeight="1">
      <c r="A103" s="28" t="s">
        <v>4</v>
      </c>
      <c r="B103" s="2" t="s">
        <v>58</v>
      </c>
      <c r="C103" s="2" t="s">
        <v>745</v>
      </c>
      <c r="D103" s="2" t="s">
        <v>744</v>
      </c>
      <c r="E103" s="14">
        <v>30000</v>
      </c>
      <c r="F103" s="2">
        <v>2</v>
      </c>
      <c r="G103" s="2">
        <v>1</v>
      </c>
      <c r="H103" s="14">
        <f t="shared" si="2"/>
        <v>19016.3</v>
      </c>
      <c r="I103" s="14">
        <v>17000</v>
      </c>
      <c r="J103" s="15">
        <f t="shared" si="3"/>
        <v>89.396991002455792</v>
      </c>
      <c r="K103" s="158">
        <v>41639</v>
      </c>
      <c r="L103" s="14">
        <v>2016.3</v>
      </c>
    </row>
    <row r="104" spans="1:12" ht="12.75" customHeight="1">
      <c r="A104" s="28" t="s">
        <v>4</v>
      </c>
      <c r="B104" s="2" t="s">
        <v>51</v>
      </c>
      <c r="C104" s="2" t="s">
        <v>758</v>
      </c>
      <c r="D104" s="2" t="s">
        <v>757</v>
      </c>
      <c r="E104" s="14">
        <v>200000</v>
      </c>
      <c r="F104" s="2">
        <v>5</v>
      </c>
      <c r="G104" s="2">
        <v>3</v>
      </c>
      <c r="H104" s="14">
        <f t="shared" si="2"/>
        <v>107000</v>
      </c>
      <c r="I104" s="14">
        <v>65000</v>
      </c>
      <c r="J104" s="15">
        <f t="shared" si="3"/>
        <v>60.747663551401871</v>
      </c>
      <c r="K104" s="158">
        <v>42369</v>
      </c>
      <c r="L104" s="14">
        <v>42000</v>
      </c>
    </row>
    <row r="105" spans="1:12" ht="12.75" customHeight="1">
      <c r="A105" s="28" t="s">
        <v>4</v>
      </c>
      <c r="B105" s="2" t="s">
        <v>58</v>
      </c>
      <c r="C105" s="2" t="s">
        <v>156</v>
      </c>
      <c r="D105" s="2" t="s">
        <v>760</v>
      </c>
      <c r="E105" s="14">
        <v>132000</v>
      </c>
      <c r="F105" s="2">
        <v>2</v>
      </c>
      <c r="G105" s="2">
        <v>1</v>
      </c>
      <c r="H105" s="14">
        <f t="shared" si="2"/>
        <v>81500</v>
      </c>
      <c r="I105" s="14">
        <v>76500</v>
      </c>
      <c r="J105" s="15">
        <f t="shared" si="3"/>
        <v>93.865030674846622</v>
      </c>
      <c r="K105" s="158">
        <v>41639</v>
      </c>
      <c r="L105" s="14">
        <v>5000</v>
      </c>
    </row>
    <row r="106" spans="1:12" ht="12.75" customHeight="1">
      <c r="A106" s="6" t="s">
        <v>42</v>
      </c>
      <c r="D106" s="116"/>
      <c r="E106" s="117"/>
      <c r="I106" s="12"/>
      <c r="L106" s="12"/>
    </row>
    <row r="107" spans="1:12" ht="12.75" customHeight="1">
      <c r="D107" s="27"/>
      <c r="E107" s="118"/>
      <c r="I107" s="12"/>
      <c r="L107" s="12"/>
    </row>
    <row r="108" spans="1:12" ht="12.75" customHeight="1">
      <c r="D108" s="27"/>
      <c r="E108" s="118"/>
      <c r="I108" s="12"/>
      <c r="L108" s="12"/>
    </row>
    <row r="109" spans="1:12" ht="12.75" customHeight="1">
      <c r="D109" s="27"/>
      <c r="I109" s="12"/>
      <c r="L109" s="12"/>
    </row>
    <row r="110" spans="1:12" ht="12.75" customHeight="1">
      <c r="D110" s="27"/>
      <c r="I110" s="12"/>
      <c r="L110" s="12"/>
    </row>
    <row r="111" spans="1:12" ht="12.75" customHeight="1">
      <c r="D111" s="27"/>
      <c r="L111" s="12"/>
    </row>
    <row r="112" spans="1:12" ht="12.75" customHeight="1">
      <c r="D112" s="27"/>
      <c r="L112" s="12"/>
    </row>
    <row r="113" spans="1:12" ht="12.75" customHeight="1">
      <c r="D113" s="16" t="s">
        <v>44</v>
      </c>
      <c r="E113" s="67">
        <f>SUM(E3:E105)</f>
        <v>16568908.199999999</v>
      </c>
      <c r="F113" s="12"/>
      <c r="L113" s="12"/>
    </row>
    <row r="114" spans="1:12" ht="12.75" customHeight="1">
      <c r="D114" s="17"/>
      <c r="E114" s="140"/>
    </row>
    <row r="115" spans="1:12" ht="12.75" customHeight="1">
      <c r="D115" s="17" t="s">
        <v>41</v>
      </c>
      <c r="E115" s="67">
        <v>616146.30000000005</v>
      </c>
      <c r="G115" s="12">
        <f>SUM(E115+F115)</f>
        <v>616146.30000000005</v>
      </c>
    </row>
    <row r="116" spans="1:12" ht="12.75" customHeight="1">
      <c r="D116" s="16" t="s">
        <v>45</v>
      </c>
      <c r="E116" s="67">
        <v>314874.5</v>
      </c>
    </row>
    <row r="117" spans="1:12" ht="12.75" customHeight="1">
      <c r="D117" s="17" t="s">
        <v>762</v>
      </c>
      <c r="E117" s="67">
        <v>206640</v>
      </c>
    </row>
    <row r="118" spans="1:12" ht="12.75" customHeight="1">
      <c r="D118" s="17" t="s">
        <v>805</v>
      </c>
      <c r="E118" s="141">
        <f>SUM(E113+E117)</f>
        <v>16775548.199999999</v>
      </c>
      <c r="F118" s="12"/>
    </row>
    <row r="119" spans="1:12" ht="12.75" customHeight="1">
      <c r="D119" s="17" t="s">
        <v>46</v>
      </c>
      <c r="E119" s="67">
        <f>SUM(E113:E117)</f>
        <v>17706569</v>
      </c>
    </row>
    <row r="120" spans="1:12" ht="12.75" customHeight="1">
      <c r="D120" s="27" t="s">
        <v>763</v>
      </c>
      <c r="E120" s="111">
        <v>17706569</v>
      </c>
    </row>
    <row r="121" spans="1:12" ht="12.75" customHeight="1">
      <c r="D121" s="65" t="s">
        <v>128</v>
      </c>
      <c r="E121" s="122">
        <f>SUM(E120-E119)</f>
        <v>0</v>
      </c>
    </row>
    <row r="122" spans="1:12" ht="12.75" customHeight="1">
      <c r="D122" s="27"/>
    </row>
    <row r="123" spans="1:12" ht="12.75" customHeight="1">
      <c r="D123" s="119"/>
    </row>
    <row r="124" spans="1:12" ht="12.75" customHeight="1">
      <c r="D124" s="27"/>
    </row>
    <row r="125" spans="1:12" ht="12.75" customHeight="1">
      <c r="D125" s="27"/>
    </row>
    <row r="127" spans="1:12" ht="12.75" customHeight="1">
      <c r="A127" s="6" t="s">
        <v>129</v>
      </c>
    </row>
    <row r="128" spans="1:12" s="10" customFormat="1" ht="12.75" customHeight="1">
      <c r="A128" s="2" t="s">
        <v>172</v>
      </c>
      <c r="B128" s="2" t="s">
        <v>51</v>
      </c>
      <c r="C128" s="2" t="s">
        <v>142</v>
      </c>
      <c r="D128" s="2" t="s">
        <v>164</v>
      </c>
      <c r="E128" s="20">
        <v>206640</v>
      </c>
      <c r="F128" s="63">
        <v>2</v>
      </c>
      <c r="G128" s="63">
        <v>1</v>
      </c>
      <c r="H128" s="20">
        <f>SUM(I128+L128)</f>
        <v>41500</v>
      </c>
      <c r="I128" s="20">
        <v>25000</v>
      </c>
      <c r="J128" s="64">
        <f>SUM(100*I128/H128)</f>
        <v>60.24096385542169</v>
      </c>
      <c r="K128" s="158">
        <v>41639</v>
      </c>
      <c r="L128" s="20">
        <v>16500</v>
      </c>
    </row>
    <row r="129" spans="1:12" s="10" customFormat="1" ht="12.75" customHeight="1">
      <c r="A129" s="2" t="s">
        <v>459</v>
      </c>
      <c r="B129" s="2" t="s">
        <v>58</v>
      </c>
      <c r="C129" s="2" t="s">
        <v>461</v>
      </c>
      <c r="D129" s="2" t="s">
        <v>458</v>
      </c>
      <c r="E129" s="20">
        <v>153225</v>
      </c>
      <c r="F129" s="63">
        <v>1</v>
      </c>
      <c r="G129" s="63">
        <v>1</v>
      </c>
      <c r="H129" s="20">
        <f>SUM(I129+L129)</f>
        <v>50000</v>
      </c>
      <c r="I129" s="20">
        <v>50000</v>
      </c>
      <c r="J129" s="64">
        <f t="shared" ref="J129:J130" si="4">SUM(100*I129/H129)</f>
        <v>100</v>
      </c>
      <c r="K129" s="158">
        <v>41639</v>
      </c>
      <c r="L129" s="20">
        <v>0</v>
      </c>
    </row>
    <row r="130" spans="1:12" s="10" customFormat="1" ht="12.75" customHeight="1">
      <c r="A130" s="2" t="s">
        <v>172</v>
      </c>
      <c r="B130" s="2" t="s">
        <v>58</v>
      </c>
      <c r="C130" s="2" t="s">
        <v>679</v>
      </c>
      <c r="D130" s="2" t="s">
        <v>677</v>
      </c>
      <c r="E130" s="20">
        <v>150000</v>
      </c>
      <c r="F130" s="63">
        <v>4</v>
      </c>
      <c r="G130" s="63">
        <v>2</v>
      </c>
      <c r="H130" s="20">
        <f>SUM(I130+L130)</f>
        <v>48066</v>
      </c>
      <c r="I130" s="20">
        <v>40000</v>
      </c>
      <c r="J130" s="64">
        <f t="shared" si="4"/>
        <v>83.218907335746678</v>
      </c>
      <c r="K130" s="158">
        <v>41639</v>
      </c>
      <c r="L130" s="20">
        <v>8066</v>
      </c>
    </row>
    <row r="131" spans="1:12" ht="12.75" customHeight="1">
      <c r="D131" s="51" t="s">
        <v>764</v>
      </c>
      <c r="E131" s="72">
        <f>SUM(E129:E130)</f>
        <v>303225</v>
      </c>
    </row>
    <row r="132" spans="1:12" ht="12.75" customHeight="1">
      <c r="D132" s="39"/>
      <c r="E132" s="33"/>
    </row>
    <row r="133" spans="1:12" ht="12.75" customHeight="1">
      <c r="D133" s="47" t="s">
        <v>121</v>
      </c>
      <c r="E133" s="68">
        <v>0</v>
      </c>
    </row>
    <row r="134" spans="1:12" ht="12.75" customHeight="1">
      <c r="D134" s="38" t="s">
        <v>45</v>
      </c>
      <c r="E134" s="68">
        <v>0</v>
      </c>
    </row>
    <row r="135" spans="1:12" ht="12.75" customHeight="1">
      <c r="D135" s="39"/>
      <c r="E135" s="33"/>
    </row>
    <row r="136" spans="1:12" ht="12.75" customHeight="1">
      <c r="D136" s="39" t="s">
        <v>198</v>
      </c>
      <c r="E136" s="68">
        <f>SUM(E131:E135)</f>
        <v>303225</v>
      </c>
    </row>
    <row r="137" spans="1:12" ht="12.75" customHeight="1">
      <c r="D137" s="1"/>
      <c r="E137"/>
    </row>
    <row r="138" spans="1:12" ht="12.75" customHeight="1">
      <c r="D138" s="1"/>
      <c r="E138"/>
    </row>
    <row r="139" spans="1:12" ht="12.75" customHeight="1">
      <c r="D139" s="38" t="s">
        <v>131</v>
      </c>
      <c r="E139" s="142">
        <f>SUM(E113+E117+E131)</f>
        <v>17078773.199999999</v>
      </c>
      <c r="G139" s="12">
        <f>SUM(E139-F115)</f>
        <v>17078773.199999999</v>
      </c>
    </row>
    <row r="140" spans="1:12" ht="12.75" customHeight="1">
      <c r="D140" s="39"/>
      <c r="E140" s="33"/>
    </row>
    <row r="141" spans="1:12" ht="12.75" customHeight="1">
      <c r="D141" s="47" t="s">
        <v>121</v>
      </c>
      <c r="E141" s="68">
        <f>SUM(E115+E133)</f>
        <v>616146.30000000005</v>
      </c>
      <c r="G141" s="7">
        <v>616146.30000000005</v>
      </c>
    </row>
    <row r="142" spans="1:12" ht="12.75" customHeight="1">
      <c r="D142" s="38" t="s">
        <v>45</v>
      </c>
      <c r="E142" s="68">
        <f>SUM(E116+E134)</f>
        <v>314874.5</v>
      </c>
      <c r="G142" s="7">
        <v>314874.5</v>
      </c>
    </row>
    <row r="143" spans="1:12" ht="12.75" customHeight="1">
      <c r="D143" s="39"/>
      <c r="E143" s="33"/>
    </row>
    <row r="144" spans="1:12" ht="12.75" customHeight="1">
      <c r="D144" s="39" t="s">
        <v>42</v>
      </c>
      <c r="E144" s="142">
        <f>SUM(E139+E141+E142)</f>
        <v>18009794</v>
      </c>
      <c r="G144" s="12">
        <f>SUM(G139:G142)</f>
        <v>18009794</v>
      </c>
    </row>
  </sheetData>
  <autoFilter ref="A2:S106">
    <filterColumn colId="2"/>
  </autoFilter>
  <phoneticPr fontId="0" type="noConversion"/>
  <pageMargins left="0.78740157499999996" right="0.78740157499999996" top="0.984251969" bottom="0.984251969" header="0.4921259845" footer="0.4921259845"/>
  <pageSetup paperSize="9"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"/>
  <sheetViews>
    <sheetView topLeftCell="E1" workbookViewId="0">
      <selection activeCell="K23" sqref="K23"/>
    </sheetView>
  </sheetViews>
  <sheetFormatPr defaultRowHeight="12.75"/>
  <cols>
    <col min="2" max="2" width="11.140625" customWidth="1"/>
    <col min="3" max="3" width="31" customWidth="1"/>
    <col min="4" max="4" width="75.7109375" style="1" customWidth="1"/>
    <col min="5" max="5" width="12.7109375" customWidth="1"/>
    <col min="6" max="6" width="23.7109375" customWidth="1"/>
    <col min="7" max="7" width="12.140625" customWidth="1"/>
    <col min="8" max="8" width="16.7109375" customWidth="1"/>
    <col min="9" max="9" width="15.85546875" customWidth="1"/>
    <col min="10" max="10" width="11.28515625" customWidth="1"/>
    <col min="11" max="11" width="11" customWidth="1"/>
    <col min="12" max="12" width="10.85546875" customWidth="1"/>
  </cols>
  <sheetData>
    <row r="1" spans="1:12">
      <c r="A1" s="4" t="s">
        <v>772</v>
      </c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>
      <c r="A3" s="2" t="s">
        <v>20</v>
      </c>
      <c r="B3" s="2" t="s">
        <v>51</v>
      </c>
      <c r="C3" s="2" t="s">
        <v>30</v>
      </c>
      <c r="D3" s="2" t="s">
        <v>60</v>
      </c>
      <c r="E3" s="14">
        <v>951000</v>
      </c>
      <c r="F3" s="2">
        <v>9</v>
      </c>
      <c r="G3" s="2">
        <v>5</v>
      </c>
      <c r="H3" s="14">
        <f>SUM(I3+L3)</f>
        <v>239437</v>
      </c>
      <c r="I3" s="14">
        <v>144000</v>
      </c>
      <c r="J3" s="14">
        <f>SUM(100*I3/H3)</f>
        <v>60.141080952400841</v>
      </c>
      <c r="K3" s="158">
        <v>41639</v>
      </c>
      <c r="L3" s="14">
        <v>95437</v>
      </c>
    </row>
    <row r="4" spans="1:12">
      <c r="A4" s="2" t="s">
        <v>20</v>
      </c>
      <c r="B4" s="2" t="s">
        <v>51</v>
      </c>
      <c r="C4" s="2" t="s">
        <v>29</v>
      </c>
      <c r="D4" s="2" t="s">
        <v>61</v>
      </c>
      <c r="E4" s="14">
        <v>1649500</v>
      </c>
      <c r="F4" s="2">
        <v>12</v>
      </c>
      <c r="G4" s="2">
        <v>6</v>
      </c>
      <c r="H4" s="14">
        <f t="shared" ref="H4:H18" si="0">SUM(I4+L4)</f>
        <v>496000</v>
      </c>
      <c r="I4" s="14">
        <v>300000</v>
      </c>
      <c r="J4" s="14">
        <f t="shared" ref="J4:J18" si="1">SUM(100*I4/H4)</f>
        <v>60.483870967741936</v>
      </c>
      <c r="K4" s="158">
        <v>41639</v>
      </c>
      <c r="L4" s="14">
        <v>196000</v>
      </c>
    </row>
    <row r="5" spans="1:12" ht="12.75" customHeight="1">
      <c r="A5" s="2" t="s">
        <v>20</v>
      </c>
      <c r="B5" s="2" t="s">
        <v>51</v>
      </c>
      <c r="C5" s="2" t="s">
        <v>23</v>
      </c>
      <c r="D5" s="2" t="s">
        <v>24</v>
      </c>
      <c r="E5" s="14">
        <v>1143000</v>
      </c>
      <c r="F5" s="2">
        <v>22</v>
      </c>
      <c r="G5" s="2">
        <v>12</v>
      </c>
      <c r="H5" s="14">
        <f t="shared" si="0"/>
        <v>400000</v>
      </c>
      <c r="I5" s="14">
        <v>240000</v>
      </c>
      <c r="J5" s="14">
        <f t="shared" si="1"/>
        <v>60</v>
      </c>
      <c r="K5" s="158">
        <v>41639</v>
      </c>
      <c r="L5" s="14">
        <v>160000</v>
      </c>
    </row>
    <row r="6" spans="1:12">
      <c r="A6" s="2" t="s">
        <v>20</v>
      </c>
      <c r="B6" s="2" t="s">
        <v>51</v>
      </c>
      <c r="C6" s="2" t="s">
        <v>241</v>
      </c>
      <c r="D6" s="2" t="s">
        <v>62</v>
      </c>
      <c r="E6" s="14">
        <v>1769000</v>
      </c>
      <c r="F6" s="2">
        <v>85</v>
      </c>
      <c r="G6" s="2">
        <v>50</v>
      </c>
      <c r="H6" s="14">
        <f t="shared" si="0"/>
        <v>500000</v>
      </c>
      <c r="I6" s="14">
        <v>300000</v>
      </c>
      <c r="J6" s="14">
        <f t="shared" si="1"/>
        <v>60</v>
      </c>
      <c r="K6" s="158">
        <v>41639</v>
      </c>
      <c r="L6" s="14">
        <v>200000</v>
      </c>
    </row>
    <row r="7" spans="1:12">
      <c r="A7" s="2" t="s">
        <v>20</v>
      </c>
      <c r="B7" s="2" t="s">
        <v>51</v>
      </c>
      <c r="C7" s="2" t="s">
        <v>25</v>
      </c>
      <c r="D7" s="2" t="s">
        <v>63</v>
      </c>
      <c r="E7" s="14">
        <v>1503000</v>
      </c>
      <c r="F7" s="2">
        <v>42</v>
      </c>
      <c r="G7" s="2">
        <v>24</v>
      </c>
      <c r="H7" s="14">
        <f t="shared" si="0"/>
        <v>580000</v>
      </c>
      <c r="I7" s="14">
        <v>348000</v>
      </c>
      <c r="J7" s="14">
        <f t="shared" si="1"/>
        <v>60</v>
      </c>
      <c r="K7" s="158">
        <v>41639</v>
      </c>
      <c r="L7" s="14">
        <v>232000</v>
      </c>
    </row>
    <row r="8" spans="1:12">
      <c r="A8" s="2" t="s">
        <v>20</v>
      </c>
      <c r="B8" s="2" t="s">
        <v>51</v>
      </c>
      <c r="C8" s="2" t="s">
        <v>22</v>
      </c>
      <c r="D8" s="2" t="s">
        <v>64</v>
      </c>
      <c r="E8" s="14">
        <v>606500</v>
      </c>
      <c r="F8" s="2">
        <v>12</v>
      </c>
      <c r="G8" s="2">
        <v>6</v>
      </c>
      <c r="H8" s="14">
        <f t="shared" si="0"/>
        <v>211000</v>
      </c>
      <c r="I8" s="14">
        <v>127000</v>
      </c>
      <c r="J8" s="14">
        <f t="shared" si="1"/>
        <v>60.189573459715639</v>
      </c>
      <c r="K8" s="158">
        <v>41639</v>
      </c>
      <c r="L8" s="14">
        <v>84000</v>
      </c>
    </row>
    <row r="9" spans="1:12" ht="25.5">
      <c r="A9" s="2" t="s">
        <v>20</v>
      </c>
      <c r="B9" s="2" t="s">
        <v>51</v>
      </c>
      <c r="C9" s="2" t="s">
        <v>26</v>
      </c>
      <c r="D9" s="3" t="s">
        <v>65</v>
      </c>
      <c r="E9" s="14">
        <v>2226000</v>
      </c>
      <c r="F9" s="2">
        <v>42</v>
      </c>
      <c r="G9" s="2">
        <v>22</v>
      </c>
      <c r="H9" s="14">
        <f t="shared" si="0"/>
        <v>993722</v>
      </c>
      <c r="I9" s="14">
        <v>624631</v>
      </c>
      <c r="J9" s="14">
        <f t="shared" si="1"/>
        <v>62.857720771000338</v>
      </c>
      <c r="K9" s="158">
        <v>41639</v>
      </c>
      <c r="L9" s="14">
        <v>369091</v>
      </c>
    </row>
    <row r="10" spans="1:12">
      <c r="A10" s="2" t="s">
        <v>20</v>
      </c>
      <c r="B10" s="2" t="s">
        <v>51</v>
      </c>
      <c r="C10" s="2" t="s">
        <v>67</v>
      </c>
      <c r="D10" s="2" t="s">
        <v>66</v>
      </c>
      <c r="E10" s="14">
        <v>1333000</v>
      </c>
      <c r="F10" s="2">
        <v>14</v>
      </c>
      <c r="G10" s="2">
        <v>9</v>
      </c>
      <c r="H10" s="14">
        <f t="shared" si="0"/>
        <v>638497</v>
      </c>
      <c r="I10" s="14">
        <v>383098</v>
      </c>
      <c r="J10" s="14">
        <f t="shared" si="1"/>
        <v>59.999968676438577</v>
      </c>
      <c r="K10" s="158">
        <v>41639</v>
      </c>
      <c r="L10" s="14">
        <v>255399</v>
      </c>
    </row>
    <row r="11" spans="1:12" ht="12.75" customHeight="1">
      <c r="A11" s="2" t="s">
        <v>20</v>
      </c>
      <c r="B11" s="2" t="s">
        <v>51</v>
      </c>
      <c r="C11" s="2" t="s">
        <v>69</v>
      </c>
      <c r="D11" s="2" t="s">
        <v>68</v>
      </c>
      <c r="E11" s="14">
        <v>1833000</v>
      </c>
      <c r="F11" s="2">
        <v>24</v>
      </c>
      <c r="G11" s="2">
        <v>14</v>
      </c>
      <c r="H11" s="14">
        <f t="shared" si="0"/>
        <v>747994</v>
      </c>
      <c r="I11" s="14">
        <v>448994</v>
      </c>
      <c r="J11" s="14">
        <f t="shared" si="1"/>
        <v>60.026417324203138</v>
      </c>
      <c r="K11" s="158">
        <v>41639</v>
      </c>
      <c r="L11" s="14">
        <v>299000</v>
      </c>
    </row>
    <row r="12" spans="1:12">
      <c r="A12" s="2" t="s">
        <v>20</v>
      </c>
      <c r="B12" s="2" t="s">
        <v>51</v>
      </c>
      <c r="C12" s="2" t="s">
        <v>71</v>
      </c>
      <c r="D12" s="2" t="s">
        <v>70</v>
      </c>
      <c r="E12" s="14">
        <v>1223000</v>
      </c>
      <c r="F12" s="2">
        <v>16</v>
      </c>
      <c r="G12" s="2">
        <v>9</v>
      </c>
      <c r="H12" s="14">
        <f t="shared" si="0"/>
        <v>499000</v>
      </c>
      <c r="I12" s="14">
        <v>299997</v>
      </c>
      <c r="J12" s="14">
        <f t="shared" si="1"/>
        <v>60.119639278557116</v>
      </c>
      <c r="K12" s="158">
        <v>41639</v>
      </c>
      <c r="L12" s="14">
        <v>199003</v>
      </c>
    </row>
    <row r="13" spans="1:12">
      <c r="A13" s="2" t="s">
        <v>20</v>
      </c>
      <c r="B13" s="2" t="s">
        <v>51</v>
      </c>
      <c r="C13" s="2" t="s">
        <v>28</v>
      </c>
      <c r="D13" s="2" t="s">
        <v>72</v>
      </c>
      <c r="E13" s="14">
        <v>606500</v>
      </c>
      <c r="F13" s="2">
        <v>16</v>
      </c>
      <c r="G13" s="2">
        <v>9</v>
      </c>
      <c r="H13" s="14">
        <f t="shared" si="0"/>
        <v>227500</v>
      </c>
      <c r="I13" s="14">
        <v>139500</v>
      </c>
      <c r="J13" s="14">
        <f t="shared" si="1"/>
        <v>61.318681318681321</v>
      </c>
      <c r="K13" s="158">
        <v>41639</v>
      </c>
      <c r="L13" s="14">
        <v>88000</v>
      </c>
    </row>
    <row r="14" spans="1:12">
      <c r="A14" s="2" t="s">
        <v>20</v>
      </c>
      <c r="B14" s="2" t="s">
        <v>51</v>
      </c>
      <c r="C14" s="2" t="s">
        <v>27</v>
      </c>
      <c r="D14" s="2" t="s">
        <v>73</v>
      </c>
      <c r="E14" s="14">
        <v>2252500</v>
      </c>
      <c r="F14" s="2">
        <v>43</v>
      </c>
      <c r="G14" s="2">
        <v>20</v>
      </c>
      <c r="H14" s="14">
        <f t="shared" si="0"/>
        <v>1026518</v>
      </c>
      <c r="I14" s="14">
        <v>615914</v>
      </c>
      <c r="J14" s="14">
        <f t="shared" si="1"/>
        <v>60.000311733452314</v>
      </c>
      <c r="K14" s="158">
        <v>41639</v>
      </c>
      <c r="L14" s="14">
        <v>410604</v>
      </c>
    </row>
    <row r="15" spans="1:12">
      <c r="A15" s="2" t="s">
        <v>20</v>
      </c>
      <c r="B15" s="2" t="s">
        <v>51</v>
      </c>
      <c r="C15" s="2" t="s">
        <v>75</v>
      </c>
      <c r="D15" s="2" t="s">
        <v>74</v>
      </c>
      <c r="E15" s="14">
        <v>1649500</v>
      </c>
      <c r="F15" s="2">
        <v>12</v>
      </c>
      <c r="G15" s="2">
        <v>7</v>
      </c>
      <c r="H15" s="14">
        <f t="shared" si="0"/>
        <v>604000</v>
      </c>
      <c r="I15" s="14">
        <v>504000</v>
      </c>
      <c r="J15" s="14">
        <f t="shared" si="1"/>
        <v>83.443708609271525</v>
      </c>
      <c r="K15" s="158">
        <v>41639</v>
      </c>
      <c r="L15" s="14">
        <v>100000</v>
      </c>
    </row>
    <row r="16" spans="1:12">
      <c r="A16" s="2" t="s">
        <v>20</v>
      </c>
      <c r="B16" s="2" t="s">
        <v>51</v>
      </c>
      <c r="C16" s="2" t="s">
        <v>77</v>
      </c>
      <c r="D16" s="2" t="s">
        <v>76</v>
      </c>
      <c r="E16" s="14">
        <v>1402500</v>
      </c>
      <c r="F16" s="2">
        <v>30</v>
      </c>
      <c r="G16" s="2">
        <v>17</v>
      </c>
      <c r="H16" s="14">
        <f t="shared" si="0"/>
        <v>613868</v>
      </c>
      <c r="I16" s="14">
        <v>368324</v>
      </c>
      <c r="J16" s="14">
        <f t="shared" si="1"/>
        <v>60.00052128470616</v>
      </c>
      <c r="K16" s="158">
        <v>41639</v>
      </c>
      <c r="L16" s="14">
        <v>245544</v>
      </c>
    </row>
    <row r="17" spans="1:12">
      <c r="A17" s="2" t="s">
        <v>20</v>
      </c>
      <c r="B17" s="2" t="s">
        <v>51</v>
      </c>
      <c r="C17" s="2" t="s">
        <v>79</v>
      </c>
      <c r="D17" s="2" t="s">
        <v>78</v>
      </c>
      <c r="E17" s="14">
        <v>1146000</v>
      </c>
      <c r="F17" s="2">
        <v>15</v>
      </c>
      <c r="G17" s="2">
        <v>9</v>
      </c>
      <c r="H17" s="14">
        <f t="shared" si="0"/>
        <v>468000</v>
      </c>
      <c r="I17" s="14">
        <v>282000</v>
      </c>
      <c r="J17" s="14">
        <f t="shared" si="1"/>
        <v>60.256410256410255</v>
      </c>
      <c r="K17" s="158">
        <v>41639</v>
      </c>
      <c r="L17" s="14">
        <v>186000</v>
      </c>
    </row>
    <row r="18" spans="1:12">
      <c r="A18" s="2" t="s">
        <v>20</v>
      </c>
      <c r="B18" s="2" t="s">
        <v>51</v>
      </c>
      <c r="C18" s="2" t="s">
        <v>21</v>
      </c>
      <c r="D18" s="2" t="s">
        <v>80</v>
      </c>
      <c r="E18" s="14">
        <v>1007000</v>
      </c>
      <c r="F18" s="2">
        <v>21</v>
      </c>
      <c r="G18" s="2">
        <v>13</v>
      </c>
      <c r="H18" s="14">
        <f t="shared" si="0"/>
        <v>457992</v>
      </c>
      <c r="I18" s="14">
        <v>275000</v>
      </c>
      <c r="J18" s="14">
        <f t="shared" si="1"/>
        <v>60.044716938287131</v>
      </c>
      <c r="K18" s="158">
        <v>41639</v>
      </c>
      <c r="L18" s="14">
        <v>182992</v>
      </c>
    </row>
    <row r="19" spans="1:12">
      <c r="A19" s="42" t="s">
        <v>42</v>
      </c>
      <c r="B19" s="22"/>
      <c r="C19" s="22"/>
      <c r="D19" s="46" t="s">
        <v>44</v>
      </c>
      <c r="E19" s="143">
        <f>SUM(E3:E18)</f>
        <v>22301000</v>
      </c>
      <c r="H19" s="37">
        <f>SUM(H3:H18)</f>
        <v>8703528</v>
      </c>
      <c r="I19" s="37">
        <f>SUM(I3:I18)</f>
        <v>5400458</v>
      </c>
      <c r="J19" s="13"/>
    </row>
    <row r="20" spans="1:12">
      <c r="A20" s="22"/>
      <c r="B20" s="22"/>
      <c r="C20" s="22"/>
      <c r="D20" s="17"/>
      <c r="E20" s="18"/>
    </row>
    <row r="21" spans="1:12">
      <c r="A21" s="41"/>
      <c r="B21" s="41"/>
      <c r="C21" s="41"/>
      <c r="D21" s="21" t="s">
        <v>120</v>
      </c>
      <c r="E21" s="70">
        <v>700893</v>
      </c>
    </row>
    <row r="22" spans="1:12">
      <c r="A22" s="22"/>
      <c r="B22" s="22"/>
      <c r="C22" s="22"/>
      <c r="D22" s="16" t="s">
        <v>45</v>
      </c>
      <c r="E22" s="70">
        <v>156456</v>
      </c>
    </row>
    <row r="23" spans="1:12">
      <c r="A23" s="22"/>
      <c r="B23" s="22"/>
      <c r="C23" s="22"/>
      <c r="D23" s="17"/>
      <c r="E23" s="18"/>
      <c r="F23" s="13"/>
    </row>
    <row r="24" spans="1:12">
      <c r="A24" s="22"/>
      <c r="B24" s="22"/>
      <c r="C24" s="22"/>
      <c r="D24" s="17" t="s">
        <v>46</v>
      </c>
      <c r="E24" s="70">
        <f>SUM(E19:E23)</f>
        <v>23158349</v>
      </c>
    </row>
    <row r="25" spans="1:12" s="61" customFormat="1">
      <c r="A25" s="41"/>
      <c r="B25" s="41"/>
      <c r="C25" s="41"/>
      <c r="D25" s="27" t="s">
        <v>763</v>
      </c>
      <c r="E25" s="31">
        <v>23158349</v>
      </c>
    </row>
    <row r="26" spans="1:12" s="61" customFormat="1">
      <c r="A26" s="41"/>
      <c r="B26" s="41"/>
      <c r="C26" s="41"/>
      <c r="D26" s="65" t="s">
        <v>128</v>
      </c>
      <c r="E26" s="71">
        <f>SUM(E25-E24)</f>
        <v>0</v>
      </c>
      <c r="G26" s="127"/>
    </row>
    <row r="27" spans="1:12">
      <c r="A27" s="22"/>
      <c r="B27" s="22"/>
      <c r="C27" s="32"/>
      <c r="E27" s="13"/>
    </row>
    <row r="28" spans="1:12">
      <c r="A28" s="4" t="s">
        <v>129</v>
      </c>
    </row>
    <row r="29" spans="1:12">
      <c r="A29" t="s">
        <v>378</v>
      </c>
      <c r="B29" s="2" t="s">
        <v>58</v>
      </c>
      <c r="C29" s="2" t="s">
        <v>380</v>
      </c>
      <c r="D29" s="2" t="s">
        <v>377</v>
      </c>
      <c r="E29" s="14">
        <v>160277</v>
      </c>
      <c r="F29" s="2">
        <v>4</v>
      </c>
      <c r="G29" s="2">
        <v>3</v>
      </c>
      <c r="H29" s="14">
        <f t="shared" ref="H29:H32" si="2">SUM(I29+L29)</f>
        <v>59081</v>
      </c>
      <c r="I29" s="14">
        <v>40800</v>
      </c>
      <c r="J29" s="14">
        <f t="shared" ref="J29:J32" si="3">SUM(100*I29/H29)</f>
        <v>69.057734296982105</v>
      </c>
      <c r="K29" s="158">
        <v>41639</v>
      </c>
      <c r="L29" s="14">
        <v>18281</v>
      </c>
    </row>
    <row r="30" spans="1:12">
      <c r="A30" t="s">
        <v>459</v>
      </c>
      <c r="B30" s="2" t="s">
        <v>58</v>
      </c>
      <c r="C30" s="2" t="s">
        <v>461</v>
      </c>
      <c r="D30" s="2" t="s">
        <v>458</v>
      </c>
      <c r="E30" s="14">
        <v>134677</v>
      </c>
      <c r="F30" s="2">
        <v>1</v>
      </c>
      <c r="G30" s="2">
        <v>1</v>
      </c>
      <c r="H30" s="14">
        <f t="shared" si="2"/>
        <v>40000</v>
      </c>
      <c r="I30" s="14">
        <v>40000</v>
      </c>
      <c r="J30" s="14">
        <f t="shared" si="3"/>
        <v>100</v>
      </c>
      <c r="K30" s="158">
        <v>41639</v>
      </c>
      <c r="L30" s="14">
        <v>0</v>
      </c>
    </row>
    <row r="31" spans="1:12">
      <c r="A31" t="s">
        <v>466</v>
      </c>
      <c r="B31" s="2" t="s">
        <v>58</v>
      </c>
      <c r="C31" s="2" t="s">
        <v>468</v>
      </c>
      <c r="D31" s="2" t="s">
        <v>465</v>
      </c>
      <c r="E31" s="14">
        <v>109350</v>
      </c>
      <c r="F31" s="2">
        <v>2</v>
      </c>
      <c r="G31" s="2">
        <v>1</v>
      </c>
      <c r="H31" s="14">
        <f t="shared" si="2"/>
        <v>61000</v>
      </c>
      <c r="I31" s="14">
        <v>55000</v>
      </c>
      <c r="J31" s="14">
        <f t="shared" si="3"/>
        <v>90.163934426229503</v>
      </c>
      <c r="K31" s="158">
        <v>41639</v>
      </c>
      <c r="L31" s="14">
        <v>6000</v>
      </c>
    </row>
    <row r="32" spans="1:12">
      <c r="A32" t="s">
        <v>572</v>
      </c>
      <c r="B32" s="2" t="s">
        <v>58</v>
      </c>
      <c r="C32" s="2" t="s">
        <v>574</v>
      </c>
      <c r="D32" s="2" t="s">
        <v>571</v>
      </c>
      <c r="E32" s="14">
        <v>134190</v>
      </c>
      <c r="F32" s="2">
        <v>1</v>
      </c>
      <c r="G32" s="2">
        <v>1</v>
      </c>
      <c r="H32" s="14">
        <f t="shared" si="2"/>
        <v>20000</v>
      </c>
      <c r="I32" s="14">
        <v>20000</v>
      </c>
      <c r="J32" s="14">
        <f t="shared" si="3"/>
        <v>100</v>
      </c>
      <c r="K32" s="158">
        <v>41639</v>
      </c>
      <c r="L32" s="14">
        <v>0</v>
      </c>
    </row>
    <row r="33" spans="4:5">
      <c r="D33" s="51" t="s">
        <v>130</v>
      </c>
      <c r="E33" s="72">
        <f>SUM(E29:E32)</f>
        <v>538494</v>
      </c>
    </row>
    <row r="34" spans="4:5">
      <c r="D34" s="39"/>
      <c r="E34" s="33"/>
    </row>
    <row r="35" spans="4:5">
      <c r="D35" s="47" t="s">
        <v>121</v>
      </c>
      <c r="E35" s="68">
        <v>0</v>
      </c>
    </row>
    <row r="36" spans="4:5">
      <c r="D36" s="38" t="s">
        <v>45</v>
      </c>
      <c r="E36" s="68">
        <v>0</v>
      </c>
    </row>
    <row r="37" spans="4:5">
      <c r="D37" s="39"/>
      <c r="E37" s="33"/>
    </row>
    <row r="38" spans="4:5">
      <c r="D38" s="39" t="s">
        <v>198</v>
      </c>
      <c r="E38" s="68">
        <f>SUM(E33:E37)</f>
        <v>538494</v>
      </c>
    </row>
    <row r="41" spans="4:5">
      <c r="D41" s="38" t="s">
        <v>131</v>
      </c>
      <c r="E41" s="142">
        <f>SUM(E19+E33)</f>
        <v>22839494</v>
      </c>
    </row>
    <row r="42" spans="4:5">
      <c r="D42" s="39"/>
      <c r="E42" s="33"/>
    </row>
    <row r="43" spans="4:5">
      <c r="D43" s="47" t="s">
        <v>121</v>
      </c>
      <c r="E43" s="68">
        <f>SUM(E21+E35)</f>
        <v>700893</v>
      </c>
    </row>
    <row r="44" spans="4:5">
      <c r="D44" s="38" t="s">
        <v>45</v>
      </c>
      <c r="E44" s="68">
        <f>SUM(E22+E36)</f>
        <v>156456</v>
      </c>
    </row>
    <row r="45" spans="4:5">
      <c r="D45" s="39"/>
      <c r="E45" s="33"/>
    </row>
    <row r="46" spans="4:5">
      <c r="D46" s="39" t="s">
        <v>42</v>
      </c>
      <c r="E46" s="142">
        <f>SUM(E41+E43+E44)</f>
        <v>23696843</v>
      </c>
    </row>
  </sheetData>
  <autoFilter ref="A2:S19"/>
  <phoneticPr fontId="0" type="noConversion"/>
  <pageMargins left="0.78740157499999996" right="0.78740157499999996" top="0.984251969" bottom="0.984251969" header="0.4921259845" footer="0.4921259845"/>
  <pageSetup paperSize="9" scale="7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topLeftCell="D1" workbookViewId="0">
      <selection activeCell="H21" sqref="H21"/>
    </sheetView>
  </sheetViews>
  <sheetFormatPr defaultRowHeight="12.75"/>
  <cols>
    <col min="3" max="3" width="29.7109375" customWidth="1"/>
    <col min="4" max="4" width="51.42578125" customWidth="1"/>
    <col min="5" max="5" width="10.7109375" customWidth="1"/>
    <col min="6" max="6" width="12.5703125" customWidth="1"/>
    <col min="7" max="7" width="10.85546875" customWidth="1"/>
    <col min="8" max="8" width="14.85546875" customWidth="1"/>
    <col min="9" max="9" width="10.140625" bestFit="1" customWidth="1"/>
    <col min="10" max="10" width="13" customWidth="1"/>
    <col min="11" max="11" width="12.5703125" customWidth="1"/>
    <col min="12" max="12" width="12" customWidth="1"/>
    <col min="13" max="13" width="15.5703125" customWidth="1"/>
  </cols>
  <sheetData>
    <row r="1" spans="1:12">
      <c r="A1" s="4" t="s">
        <v>768</v>
      </c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>
      <c r="A3" s="2" t="s">
        <v>38</v>
      </c>
      <c r="B3" s="26" t="s">
        <v>58</v>
      </c>
      <c r="C3" s="2" t="s">
        <v>641</v>
      </c>
      <c r="D3" s="2" t="s">
        <v>639</v>
      </c>
      <c r="E3" s="14">
        <v>105000</v>
      </c>
      <c r="F3" s="2">
        <v>2</v>
      </c>
      <c r="G3" s="2">
        <v>1</v>
      </c>
      <c r="H3" s="43">
        <f>SUM(I3+L3)</f>
        <v>70000</v>
      </c>
      <c r="I3" s="14">
        <v>60000</v>
      </c>
      <c r="J3" s="14">
        <f>SUM(100*I3/H3)</f>
        <v>85.714285714285708</v>
      </c>
      <c r="K3" s="158">
        <v>41639</v>
      </c>
      <c r="L3" s="14">
        <v>10000</v>
      </c>
    </row>
    <row r="4" spans="1:12">
      <c r="A4" s="4" t="s">
        <v>42</v>
      </c>
      <c r="D4" s="46" t="s">
        <v>44</v>
      </c>
      <c r="E4" s="143">
        <f>SUM(E3)</f>
        <v>105000</v>
      </c>
      <c r="F4" s="41"/>
      <c r="G4" s="41"/>
      <c r="H4" s="30">
        <f>SUM(H3)</f>
        <v>70000</v>
      </c>
      <c r="I4" s="45">
        <f>SUM(I3)</f>
        <v>60000</v>
      </c>
    </row>
    <row r="5" spans="1:12">
      <c r="D5" s="21" t="s">
        <v>121</v>
      </c>
      <c r="E5" s="70">
        <v>0</v>
      </c>
      <c r="F5" s="41"/>
      <c r="G5" s="41"/>
      <c r="H5" s="41"/>
      <c r="I5" s="44"/>
    </row>
    <row r="6" spans="1:12">
      <c r="D6" s="16" t="s">
        <v>45</v>
      </c>
      <c r="E6" s="70">
        <v>512</v>
      </c>
      <c r="F6" s="41"/>
      <c r="G6" s="41"/>
      <c r="H6" s="41"/>
      <c r="I6" s="45"/>
    </row>
    <row r="7" spans="1:12">
      <c r="D7" s="17"/>
      <c r="E7" s="19"/>
      <c r="F7" s="41"/>
      <c r="G7" s="41"/>
      <c r="H7" s="41"/>
      <c r="I7" s="44"/>
    </row>
    <row r="8" spans="1:12">
      <c r="D8" s="17" t="s">
        <v>46</v>
      </c>
      <c r="E8" s="70">
        <f>SUM(E4+E5+E6)</f>
        <v>105512</v>
      </c>
      <c r="F8" s="41"/>
      <c r="G8" s="41"/>
      <c r="H8" s="41"/>
      <c r="I8" s="45"/>
    </row>
    <row r="9" spans="1:12">
      <c r="D9" s="27" t="s">
        <v>765</v>
      </c>
      <c r="E9" s="13">
        <v>105512</v>
      </c>
      <c r="F9" s="41"/>
      <c r="G9" s="41"/>
      <c r="H9" s="41"/>
      <c r="I9" s="41"/>
    </row>
    <row r="10" spans="1:12">
      <c r="D10" s="65" t="s">
        <v>128</v>
      </c>
      <c r="E10" s="76">
        <f>SUM(E9-E8)</f>
        <v>0</v>
      </c>
      <c r="F10" s="41"/>
      <c r="G10" s="41"/>
      <c r="H10" s="41"/>
      <c r="I10" s="41"/>
    </row>
    <row r="13" spans="1:12">
      <c r="A13" s="4" t="s">
        <v>129</v>
      </c>
      <c r="D13" s="1"/>
    </row>
    <row r="14" spans="1:12">
      <c r="A14" s="2" t="s">
        <v>370</v>
      </c>
      <c r="B14" s="26" t="s">
        <v>51</v>
      </c>
      <c r="C14" s="2" t="s">
        <v>372</v>
      </c>
      <c r="D14" s="2" t="s">
        <v>369</v>
      </c>
      <c r="E14" s="14">
        <v>620000</v>
      </c>
      <c r="F14" s="2">
        <v>7</v>
      </c>
      <c r="G14" s="2">
        <v>4</v>
      </c>
      <c r="H14" s="14">
        <f t="shared" ref="H14:H15" si="0">SUM(I14+L14)</f>
        <v>288000</v>
      </c>
      <c r="I14" s="14">
        <v>188000</v>
      </c>
      <c r="J14" s="14">
        <f t="shared" ref="J14:J15" si="1">SUM(100*I14/H14)</f>
        <v>65.277777777777771</v>
      </c>
      <c r="K14" s="158">
        <v>41639</v>
      </c>
      <c r="L14" s="14">
        <v>100000</v>
      </c>
    </row>
    <row r="15" spans="1:12">
      <c r="A15" s="2" t="s">
        <v>708</v>
      </c>
      <c r="B15" s="2" t="s">
        <v>58</v>
      </c>
      <c r="C15" s="2" t="s">
        <v>710</v>
      </c>
      <c r="D15" s="2" t="s">
        <v>707</v>
      </c>
      <c r="E15" s="14">
        <v>214433</v>
      </c>
      <c r="F15" s="2">
        <v>4</v>
      </c>
      <c r="G15" s="2">
        <v>3</v>
      </c>
      <c r="H15" s="14">
        <f t="shared" si="0"/>
        <v>56688</v>
      </c>
      <c r="I15" s="14">
        <v>54000</v>
      </c>
      <c r="J15" s="14">
        <f t="shared" si="1"/>
        <v>95.258255715495338</v>
      </c>
      <c r="K15" s="158">
        <v>41639</v>
      </c>
      <c r="L15" s="14">
        <v>2688</v>
      </c>
    </row>
    <row r="16" spans="1:12">
      <c r="D16" s="51" t="s">
        <v>130</v>
      </c>
      <c r="E16" s="72">
        <f>SUM(E14:E15)</f>
        <v>834433</v>
      </c>
    </row>
    <row r="17" spans="4:5">
      <c r="D17" s="39"/>
      <c r="E17" s="33"/>
    </row>
    <row r="18" spans="4:5">
      <c r="D18" s="47" t="s">
        <v>121</v>
      </c>
      <c r="E18" s="68">
        <v>0</v>
      </c>
    </row>
    <row r="19" spans="4:5">
      <c r="D19" s="38" t="s">
        <v>45</v>
      </c>
      <c r="E19" s="68">
        <v>0</v>
      </c>
    </row>
    <row r="20" spans="4:5">
      <c r="D20" s="39"/>
      <c r="E20" s="33"/>
    </row>
    <row r="21" spans="4:5">
      <c r="D21" s="39" t="s">
        <v>198</v>
      </c>
      <c r="E21" s="68">
        <f>SUM(E16:E20)</f>
        <v>834433</v>
      </c>
    </row>
    <row r="22" spans="4:5">
      <c r="D22" s="1"/>
    </row>
    <row r="23" spans="4:5">
      <c r="D23" s="1"/>
    </row>
    <row r="24" spans="4:5">
      <c r="D24" s="38" t="s">
        <v>131</v>
      </c>
      <c r="E24" s="142">
        <f>SUM(E4+E16)</f>
        <v>939433</v>
      </c>
    </row>
    <row r="25" spans="4:5">
      <c r="D25" s="39"/>
      <c r="E25" s="33"/>
    </row>
    <row r="26" spans="4:5">
      <c r="D26" s="47" t="s">
        <v>121</v>
      </c>
      <c r="E26" s="68">
        <v>0</v>
      </c>
    </row>
    <row r="27" spans="4:5">
      <c r="D27" s="38" t="s">
        <v>45</v>
      </c>
      <c r="E27" s="68">
        <v>512</v>
      </c>
    </row>
    <row r="28" spans="4:5">
      <c r="D28" s="39"/>
      <c r="E28" s="33"/>
    </row>
    <row r="29" spans="4:5">
      <c r="D29" s="39" t="s">
        <v>42</v>
      </c>
      <c r="E29" s="142">
        <f>SUM(E24+E26+E27)</f>
        <v>939945</v>
      </c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topLeftCell="D1" workbookViewId="0">
      <selection activeCell="K22" sqref="K22"/>
    </sheetView>
  </sheetViews>
  <sheetFormatPr defaultRowHeight="12.75"/>
  <cols>
    <col min="2" max="2" width="13" customWidth="1"/>
    <col min="3" max="3" width="31.5703125" customWidth="1"/>
    <col min="4" max="4" width="64.5703125" style="1" customWidth="1"/>
    <col min="5" max="5" width="11.7109375" customWidth="1"/>
    <col min="6" max="6" width="23.85546875" customWidth="1"/>
    <col min="7" max="7" width="15" customWidth="1"/>
    <col min="8" max="8" width="15.28515625" customWidth="1"/>
    <col min="9" max="9" width="17.28515625" customWidth="1"/>
    <col min="10" max="10" width="10.28515625" customWidth="1"/>
    <col min="11" max="11" width="12.42578125" customWidth="1"/>
  </cols>
  <sheetData>
    <row r="1" spans="1:12">
      <c r="A1" s="4" t="s">
        <v>768</v>
      </c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>
      <c r="A3" s="2" t="s">
        <v>31</v>
      </c>
      <c r="B3" s="2" t="s">
        <v>51</v>
      </c>
      <c r="C3" s="2" t="s">
        <v>33</v>
      </c>
      <c r="D3" s="2" t="s">
        <v>359</v>
      </c>
      <c r="E3" s="14">
        <v>1757000</v>
      </c>
      <c r="F3" s="2">
        <v>25</v>
      </c>
      <c r="G3" s="2">
        <v>25</v>
      </c>
      <c r="H3" s="14">
        <f>SUM(I3+L3)</f>
        <v>300000</v>
      </c>
      <c r="I3" s="14">
        <v>300000</v>
      </c>
      <c r="J3" s="14">
        <f>SUM(100*I3/H3)</f>
        <v>100</v>
      </c>
      <c r="K3" s="158">
        <v>41639</v>
      </c>
      <c r="L3" s="14">
        <v>0</v>
      </c>
    </row>
    <row r="4" spans="1:12">
      <c r="A4" s="2" t="s">
        <v>31</v>
      </c>
      <c r="B4" s="2" t="s">
        <v>51</v>
      </c>
      <c r="C4" s="2" t="s">
        <v>32</v>
      </c>
      <c r="D4" s="2" t="s">
        <v>390</v>
      </c>
      <c r="E4" s="14">
        <v>2038000</v>
      </c>
      <c r="F4" s="2">
        <v>29</v>
      </c>
      <c r="G4" s="2">
        <v>29</v>
      </c>
      <c r="H4" s="14">
        <f>SUM(I4+L4)</f>
        <v>319000</v>
      </c>
      <c r="I4" s="14">
        <v>319000</v>
      </c>
      <c r="J4" s="14">
        <f>SUM(100*I4/H4)</f>
        <v>100</v>
      </c>
      <c r="K4" s="158">
        <v>41639</v>
      </c>
      <c r="L4" s="14">
        <v>0</v>
      </c>
    </row>
    <row r="5" spans="1:12">
      <c r="A5" s="2" t="s">
        <v>31</v>
      </c>
      <c r="B5" s="2" t="s">
        <v>51</v>
      </c>
      <c r="C5" s="2" t="s">
        <v>34</v>
      </c>
      <c r="D5" s="2" t="s">
        <v>412</v>
      </c>
      <c r="E5" s="14">
        <v>1616000</v>
      </c>
      <c r="F5" s="2">
        <v>21</v>
      </c>
      <c r="G5" s="2">
        <v>21</v>
      </c>
      <c r="H5" s="14">
        <f>SUM(I5+L5)</f>
        <v>420000</v>
      </c>
      <c r="I5" s="14">
        <v>420000</v>
      </c>
      <c r="J5" s="14">
        <f>SUM(100*I5/H5)</f>
        <v>100</v>
      </c>
      <c r="K5" s="158">
        <v>41639</v>
      </c>
      <c r="L5" s="14">
        <v>0</v>
      </c>
    </row>
    <row r="6" spans="1:12">
      <c r="A6" s="2" t="s">
        <v>31</v>
      </c>
      <c r="B6" s="2" t="s">
        <v>51</v>
      </c>
      <c r="C6" s="2" t="s">
        <v>36</v>
      </c>
      <c r="D6" s="2" t="s">
        <v>568</v>
      </c>
      <c r="E6" s="14">
        <v>1265000</v>
      </c>
      <c r="F6" s="2">
        <v>18</v>
      </c>
      <c r="G6" s="2">
        <v>18</v>
      </c>
      <c r="H6" s="14">
        <f>SUM(I6+L6)</f>
        <v>180000</v>
      </c>
      <c r="I6" s="14">
        <v>180000</v>
      </c>
      <c r="J6" s="14">
        <f>SUM(100*I6/H6)</f>
        <v>100</v>
      </c>
      <c r="K6" s="158">
        <v>41639</v>
      </c>
      <c r="L6" s="14">
        <v>0</v>
      </c>
    </row>
    <row r="7" spans="1:12">
      <c r="A7" s="2" t="s">
        <v>31</v>
      </c>
      <c r="B7" s="2" t="s">
        <v>51</v>
      </c>
      <c r="C7" s="2" t="s">
        <v>35</v>
      </c>
      <c r="D7" s="2" t="s">
        <v>624</v>
      </c>
      <c r="E7" s="14">
        <v>1335000</v>
      </c>
      <c r="F7" s="2">
        <v>19</v>
      </c>
      <c r="G7" s="2">
        <v>19</v>
      </c>
      <c r="H7" s="14">
        <f>SUM(I7+L7)</f>
        <v>190000</v>
      </c>
      <c r="I7" s="14">
        <v>190000</v>
      </c>
      <c r="J7" s="14">
        <f>SUM(100*I7/H7)</f>
        <v>100</v>
      </c>
      <c r="K7" s="158">
        <v>41639</v>
      </c>
      <c r="L7" s="14">
        <v>0</v>
      </c>
    </row>
    <row r="8" spans="1:12">
      <c r="A8" s="5" t="s">
        <v>42</v>
      </c>
      <c r="B8" s="22"/>
      <c r="C8" s="22"/>
      <c r="D8" s="51" t="s">
        <v>44</v>
      </c>
      <c r="E8" s="144">
        <f>SUM(E3:E7)</f>
        <v>8011000</v>
      </c>
      <c r="H8" s="37">
        <f>SUM(H3:H7)</f>
        <v>1409000</v>
      </c>
      <c r="I8" s="37">
        <f>SUM(I3:I7)</f>
        <v>1409000</v>
      </c>
    </row>
    <row r="9" spans="1:12">
      <c r="A9" s="22"/>
      <c r="B9" s="22"/>
      <c r="C9" s="22"/>
      <c r="D9" s="39"/>
      <c r="E9" s="33"/>
    </row>
    <row r="10" spans="1:12">
      <c r="A10" s="41"/>
      <c r="B10" s="41"/>
      <c r="C10" s="41"/>
      <c r="D10" s="47" t="s">
        <v>121</v>
      </c>
      <c r="E10" s="68">
        <v>0</v>
      </c>
    </row>
    <row r="11" spans="1:12">
      <c r="A11" s="22"/>
      <c r="B11" s="22"/>
      <c r="C11" s="22"/>
      <c r="D11" s="38" t="s">
        <v>45</v>
      </c>
      <c r="E11" s="68">
        <v>14450</v>
      </c>
    </row>
    <row r="12" spans="1:12">
      <c r="A12" s="22"/>
      <c r="B12" s="22"/>
      <c r="C12" s="22"/>
      <c r="D12" s="39"/>
      <c r="E12" s="33"/>
    </row>
    <row r="13" spans="1:12">
      <c r="A13" s="22"/>
      <c r="B13" s="22"/>
      <c r="C13" s="22"/>
      <c r="D13" s="39" t="s">
        <v>46</v>
      </c>
      <c r="E13" s="68">
        <f>SUM(E8:E12)</f>
        <v>8025450</v>
      </c>
    </row>
    <row r="14" spans="1:12">
      <c r="D14" s="27" t="s">
        <v>763</v>
      </c>
      <c r="E14" s="13">
        <v>8025450</v>
      </c>
    </row>
    <row r="15" spans="1:12">
      <c r="D15" s="65" t="s">
        <v>128</v>
      </c>
      <c r="E15" s="66">
        <f>SUM(E14-E13)</f>
        <v>0</v>
      </c>
    </row>
    <row r="16" spans="1:12">
      <c r="D16" s="27"/>
    </row>
    <row r="17" spans="1:12">
      <c r="A17" s="4" t="s">
        <v>129</v>
      </c>
      <c r="D17" s="27"/>
    </row>
    <row r="18" spans="1:12">
      <c r="A18" s="2" t="s">
        <v>572</v>
      </c>
      <c r="B18" s="26" t="s">
        <v>58</v>
      </c>
      <c r="C18" s="2" t="s">
        <v>574</v>
      </c>
      <c r="D18" s="2" t="s">
        <v>571</v>
      </c>
      <c r="E18" s="14">
        <v>149800</v>
      </c>
      <c r="F18" s="2">
        <v>3</v>
      </c>
      <c r="G18" s="2">
        <v>3</v>
      </c>
      <c r="H18" s="14">
        <f t="shared" ref="H18:H19" si="0">SUM(I18+L18)</f>
        <v>35000</v>
      </c>
      <c r="I18" s="14">
        <v>35000</v>
      </c>
      <c r="J18" s="14">
        <f>SUM(100*I18/H18)</f>
        <v>100</v>
      </c>
      <c r="K18" s="158">
        <v>41639</v>
      </c>
      <c r="L18" s="14">
        <v>0</v>
      </c>
    </row>
    <row r="19" spans="1:12">
      <c r="A19" s="2" t="s">
        <v>618</v>
      </c>
      <c r="B19" s="26" t="s">
        <v>58</v>
      </c>
      <c r="C19" s="2" t="s">
        <v>620</v>
      </c>
      <c r="D19" s="2" t="s">
        <v>617</v>
      </c>
      <c r="E19" s="14">
        <v>162000</v>
      </c>
      <c r="F19" s="2">
        <v>5</v>
      </c>
      <c r="G19" s="2">
        <v>4</v>
      </c>
      <c r="H19" s="14">
        <f t="shared" si="0"/>
        <v>49000</v>
      </c>
      <c r="I19" s="14">
        <v>44000</v>
      </c>
      <c r="J19" s="14">
        <f>SUM(100*I19/H19)</f>
        <v>89.795918367346943</v>
      </c>
      <c r="K19" s="158">
        <v>41639</v>
      </c>
      <c r="L19" s="14">
        <v>5000</v>
      </c>
    </row>
    <row r="20" spans="1:12">
      <c r="D20" s="51" t="s">
        <v>130</v>
      </c>
      <c r="E20" s="72">
        <f>SUM(E18:E19)</f>
        <v>311800</v>
      </c>
    </row>
    <row r="21" spans="1:12">
      <c r="D21" s="39"/>
      <c r="E21" s="33"/>
    </row>
    <row r="22" spans="1:12">
      <c r="D22" s="47" t="s">
        <v>121</v>
      </c>
      <c r="E22" s="68">
        <v>0</v>
      </c>
    </row>
    <row r="23" spans="1:12">
      <c r="D23" s="38" t="s">
        <v>45</v>
      </c>
      <c r="E23" s="68">
        <v>0</v>
      </c>
    </row>
    <row r="24" spans="1:12">
      <c r="D24" s="39"/>
      <c r="E24" s="33"/>
    </row>
    <row r="25" spans="1:12">
      <c r="D25" s="39" t="s">
        <v>197</v>
      </c>
      <c r="E25" s="68">
        <f>SUM(E20:E24)</f>
        <v>311800</v>
      </c>
    </row>
    <row r="28" spans="1:12">
      <c r="D28" s="38" t="s">
        <v>131</v>
      </c>
      <c r="E28" s="142">
        <f>SUM(E8+E20)</f>
        <v>8322800</v>
      </c>
    </row>
    <row r="29" spans="1:12">
      <c r="D29" s="39"/>
      <c r="E29" s="33"/>
    </row>
    <row r="30" spans="1:12">
      <c r="D30" s="47" t="s">
        <v>121</v>
      </c>
      <c r="E30" s="68">
        <f>SUM(E10+E22)</f>
        <v>0</v>
      </c>
    </row>
    <row r="31" spans="1:12">
      <c r="D31" s="38" t="s">
        <v>45</v>
      </c>
      <c r="E31" s="68">
        <f>SUM(E11+E23)</f>
        <v>14450</v>
      </c>
    </row>
    <row r="32" spans="1:12">
      <c r="D32" s="39"/>
      <c r="E32" s="33"/>
    </row>
    <row r="33" spans="4:5">
      <c r="D33" s="39" t="s">
        <v>42</v>
      </c>
      <c r="E33" s="142">
        <f>SUM(E28+E30+E31)</f>
        <v>8337250</v>
      </c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P22" sqref="P22:P23"/>
    </sheetView>
  </sheetViews>
  <sheetFormatPr defaultRowHeight="12.75" customHeight="1"/>
  <cols>
    <col min="2" max="2" width="11.7109375" customWidth="1"/>
    <col min="3" max="3" width="28.7109375" customWidth="1"/>
    <col min="4" max="4" width="63.85546875" style="1" customWidth="1"/>
    <col min="5" max="5" width="11.7109375" customWidth="1"/>
    <col min="6" max="6" width="22.7109375" customWidth="1"/>
    <col min="7" max="7" width="16.5703125" customWidth="1"/>
    <col min="8" max="8" width="16" customWidth="1"/>
    <col min="9" max="9" width="16.42578125" customWidth="1"/>
    <col min="11" max="11" width="10.5703125" customWidth="1"/>
    <col min="12" max="12" width="10.140625" bestFit="1" customWidth="1"/>
  </cols>
  <sheetData>
    <row r="1" spans="1:12" ht="12.75" customHeight="1">
      <c r="A1" s="4" t="s">
        <v>768</v>
      </c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 ht="12.75" customHeight="1">
      <c r="A3" s="2" t="s">
        <v>37</v>
      </c>
      <c r="B3" s="2" t="s">
        <v>51</v>
      </c>
      <c r="C3" s="2" t="s">
        <v>563</v>
      </c>
      <c r="D3" s="2" t="s">
        <v>561</v>
      </c>
      <c r="E3" s="14">
        <v>654750</v>
      </c>
      <c r="F3" s="2">
        <v>16</v>
      </c>
      <c r="G3" s="2">
        <v>10</v>
      </c>
      <c r="H3" s="14">
        <f>SUM(I3+L3)</f>
        <v>255600</v>
      </c>
      <c r="I3" s="14">
        <v>155000</v>
      </c>
      <c r="J3" s="14">
        <f>SUM(100*I3/H3)</f>
        <v>60.641627543035995</v>
      </c>
      <c r="K3" s="158">
        <v>42004</v>
      </c>
      <c r="L3" s="14">
        <v>100600</v>
      </c>
    </row>
    <row r="4" spans="1:12" ht="12.75" customHeight="1">
      <c r="A4" s="2" t="s">
        <v>37</v>
      </c>
      <c r="B4" s="2" t="s">
        <v>51</v>
      </c>
      <c r="C4" s="2" t="s">
        <v>566</v>
      </c>
      <c r="D4" s="2" t="s">
        <v>565</v>
      </c>
      <c r="E4" s="14">
        <v>654750</v>
      </c>
      <c r="F4" s="2">
        <v>41</v>
      </c>
      <c r="G4" s="2">
        <v>24</v>
      </c>
      <c r="H4" s="14">
        <f t="shared" ref="H4:H5" si="0">SUM(I4+L4)</f>
        <v>321000</v>
      </c>
      <c r="I4" s="14">
        <v>194000</v>
      </c>
      <c r="J4" s="14">
        <f t="shared" ref="J4:J5" si="1">SUM(100*I4/H4)</f>
        <v>60.436137071651089</v>
      </c>
      <c r="K4" s="158">
        <v>42004</v>
      </c>
      <c r="L4" s="14">
        <v>127000</v>
      </c>
    </row>
    <row r="5" spans="1:12" ht="12.75" customHeight="1">
      <c r="A5" s="2" t="s">
        <v>37</v>
      </c>
      <c r="B5" s="2" t="s">
        <v>51</v>
      </c>
      <c r="C5" s="2" t="s">
        <v>594</v>
      </c>
      <c r="D5" s="2" t="s">
        <v>592</v>
      </c>
      <c r="E5" s="14">
        <v>654750</v>
      </c>
      <c r="F5" s="2">
        <v>24</v>
      </c>
      <c r="G5" s="2">
        <v>19</v>
      </c>
      <c r="H5" s="14">
        <f t="shared" si="0"/>
        <v>142000</v>
      </c>
      <c r="I5" s="14">
        <v>90000</v>
      </c>
      <c r="J5" s="14">
        <f t="shared" si="1"/>
        <v>63.380281690140848</v>
      </c>
      <c r="K5" s="158">
        <v>42004</v>
      </c>
      <c r="L5" s="14">
        <v>52000</v>
      </c>
    </row>
    <row r="6" spans="1:12" ht="12.75" customHeight="1">
      <c r="A6" s="2" t="s">
        <v>37</v>
      </c>
      <c r="B6" s="2" t="s">
        <v>51</v>
      </c>
      <c r="C6" s="2" t="s">
        <v>755</v>
      </c>
      <c r="D6" s="2" t="s">
        <v>753</v>
      </c>
      <c r="E6" s="14">
        <v>654750</v>
      </c>
      <c r="F6" s="2">
        <v>22</v>
      </c>
      <c r="G6" s="2">
        <v>6</v>
      </c>
      <c r="H6" s="14">
        <f>SUM(I6+L6)</f>
        <v>100000</v>
      </c>
      <c r="I6" s="14">
        <v>60000</v>
      </c>
      <c r="J6" s="14">
        <f>SUM(100*I6/H6)</f>
        <v>60</v>
      </c>
      <c r="K6" s="158">
        <v>42004</v>
      </c>
      <c r="L6" s="14">
        <v>40000</v>
      </c>
    </row>
    <row r="7" spans="1:12" ht="12.75" customHeight="1">
      <c r="A7" s="42" t="s">
        <v>42</v>
      </c>
      <c r="B7" s="22"/>
      <c r="C7" s="42"/>
      <c r="D7" s="51" t="s">
        <v>44</v>
      </c>
      <c r="E7" s="144">
        <f>SUM(E3:E6)</f>
        <v>2619000</v>
      </c>
      <c r="H7" s="37">
        <f>SUM(H3:H6)</f>
        <v>818600</v>
      </c>
      <c r="I7" s="37">
        <f>SUM(I3:I6)</f>
        <v>499000</v>
      </c>
    </row>
    <row r="8" spans="1:12" ht="12.75" customHeight="1">
      <c r="A8" s="22"/>
      <c r="B8" s="22"/>
      <c r="C8" s="22"/>
      <c r="D8" s="39" t="s">
        <v>121</v>
      </c>
      <c r="E8" s="68">
        <v>4491</v>
      </c>
    </row>
    <row r="9" spans="1:12" ht="12.75" customHeight="1">
      <c r="A9" s="22"/>
      <c r="B9" s="22"/>
      <c r="C9" s="22"/>
      <c r="D9" s="38" t="s">
        <v>45</v>
      </c>
      <c r="E9" s="68">
        <v>0</v>
      </c>
    </row>
    <row r="10" spans="1:12" ht="12.75" customHeight="1">
      <c r="A10" s="22"/>
      <c r="B10" s="22"/>
      <c r="C10" s="22"/>
      <c r="D10" s="39"/>
      <c r="E10" s="33"/>
    </row>
    <row r="11" spans="1:12" ht="12.75" customHeight="1">
      <c r="A11" s="22"/>
      <c r="B11" s="22"/>
      <c r="C11" s="22"/>
      <c r="D11" s="39" t="s">
        <v>46</v>
      </c>
      <c r="E11" s="142">
        <f>SUM(E7:E10)</f>
        <v>2623491</v>
      </c>
    </row>
    <row r="12" spans="1:12" ht="12.75" customHeight="1">
      <c r="D12" s="27" t="s">
        <v>763</v>
      </c>
      <c r="E12" s="13">
        <v>2623491</v>
      </c>
    </row>
    <row r="13" spans="1:12" ht="12.75" customHeight="1">
      <c r="D13" s="65" t="s">
        <v>128</v>
      </c>
      <c r="E13" s="66">
        <f>SUM(E12-E11)</f>
        <v>0</v>
      </c>
    </row>
    <row r="16" spans="1:12" ht="12.75" customHeight="1">
      <c r="E16" s="13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4"/>
  <sheetViews>
    <sheetView topLeftCell="D1" workbookViewId="0">
      <selection activeCell="I12" sqref="I12"/>
    </sheetView>
  </sheetViews>
  <sheetFormatPr defaultRowHeight="12.75"/>
  <cols>
    <col min="3" max="3" width="17.28515625" customWidth="1"/>
    <col min="4" max="4" width="44.85546875" style="1" customWidth="1"/>
    <col min="5" max="5" width="11.85546875" customWidth="1"/>
    <col min="6" max="6" width="23.85546875" customWidth="1"/>
    <col min="7" max="7" width="11.85546875" customWidth="1"/>
    <col min="8" max="8" width="14.85546875" customWidth="1"/>
    <col min="9" max="9" width="10.140625" bestFit="1" customWidth="1"/>
    <col min="10" max="10" width="11" customWidth="1"/>
    <col min="11" max="11" width="10" customWidth="1"/>
    <col min="12" max="12" width="12.28515625" customWidth="1"/>
    <col min="13" max="13" width="14.7109375" customWidth="1"/>
  </cols>
  <sheetData>
    <row r="1" spans="1:13">
      <c r="A1" s="4" t="s">
        <v>768</v>
      </c>
      <c r="D1"/>
    </row>
    <row r="2" spans="1:13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3">
      <c r="A3" s="2" t="s">
        <v>39</v>
      </c>
      <c r="B3" s="2" t="s">
        <v>58</v>
      </c>
      <c r="C3" s="2" t="s">
        <v>189</v>
      </c>
      <c r="D3" s="2" t="s">
        <v>609</v>
      </c>
      <c r="E3" s="14">
        <v>241000</v>
      </c>
      <c r="F3" s="2">
        <v>4</v>
      </c>
      <c r="G3" s="2">
        <v>2</v>
      </c>
      <c r="H3" s="14">
        <f>SUM(I3+L3)</f>
        <v>95000</v>
      </c>
      <c r="I3" s="14">
        <v>65000</v>
      </c>
      <c r="J3" s="14">
        <f>SUM(100*I3/H3)</f>
        <v>68.421052631578945</v>
      </c>
      <c r="K3" s="158">
        <v>41639</v>
      </c>
      <c r="L3" s="14">
        <v>30000</v>
      </c>
    </row>
    <row r="4" spans="1:13">
      <c r="A4" s="2" t="s">
        <v>39</v>
      </c>
      <c r="B4" s="2" t="s">
        <v>58</v>
      </c>
      <c r="C4" s="2" t="s">
        <v>748</v>
      </c>
      <c r="D4" s="2" t="s">
        <v>747</v>
      </c>
      <c r="E4" s="14">
        <v>188000</v>
      </c>
      <c r="F4" s="2">
        <v>4</v>
      </c>
      <c r="G4" s="2">
        <v>3</v>
      </c>
      <c r="H4" s="14">
        <f>SUM(I4+L4)</f>
        <v>92320</v>
      </c>
      <c r="I4" s="14">
        <v>72320</v>
      </c>
      <c r="J4" s="14">
        <f>SUM(100*I4/H4)</f>
        <v>78.336221837088388</v>
      </c>
      <c r="K4" s="158">
        <v>41639</v>
      </c>
      <c r="L4" s="14">
        <v>20000</v>
      </c>
    </row>
    <row r="5" spans="1:13">
      <c r="A5" s="4" t="s">
        <v>42</v>
      </c>
      <c r="D5" s="46" t="s">
        <v>44</v>
      </c>
      <c r="E5" s="73">
        <f>SUM(E3:E4)</f>
        <v>429000</v>
      </c>
      <c r="F5" s="32"/>
      <c r="G5" s="32"/>
      <c r="H5" s="31">
        <f>SUM(H3:H4)</f>
        <v>187320</v>
      </c>
      <c r="I5" s="31">
        <f>SUM(I3:I4)</f>
        <v>137320</v>
      </c>
      <c r="L5" s="13"/>
      <c r="M5" s="13"/>
    </row>
    <row r="6" spans="1:13">
      <c r="A6" s="4"/>
      <c r="D6" s="123"/>
      <c r="E6" s="124"/>
      <c r="F6" s="32"/>
      <c r="G6" s="32"/>
      <c r="H6" s="31"/>
      <c r="I6" s="31"/>
      <c r="L6" s="13"/>
      <c r="M6" s="13"/>
    </row>
    <row r="7" spans="1:13">
      <c r="D7" s="17" t="s">
        <v>121</v>
      </c>
      <c r="E7" s="74">
        <v>27841</v>
      </c>
      <c r="F7" s="119">
        <v>27841</v>
      </c>
      <c r="G7" s="32"/>
      <c r="H7" s="32"/>
      <c r="I7" s="32"/>
      <c r="L7" s="13"/>
      <c r="M7" s="13"/>
    </row>
    <row r="8" spans="1:13">
      <c r="D8" s="16" t="s">
        <v>45</v>
      </c>
      <c r="E8" s="74"/>
      <c r="F8" s="32"/>
      <c r="G8" s="32"/>
      <c r="H8" s="32"/>
      <c r="I8" s="31"/>
      <c r="L8" s="13"/>
      <c r="M8" s="13"/>
    </row>
    <row r="9" spans="1:13">
      <c r="D9" s="17" t="s">
        <v>762</v>
      </c>
      <c r="E9" s="74">
        <v>133700</v>
      </c>
      <c r="F9" s="32"/>
      <c r="G9" s="32"/>
      <c r="H9" s="32"/>
      <c r="I9" s="32"/>
      <c r="L9" s="13"/>
      <c r="M9" s="13"/>
    </row>
    <row r="10" spans="1:13">
      <c r="D10" s="17" t="s">
        <v>805</v>
      </c>
      <c r="E10" s="145">
        <f>SUM(E5+E9)</f>
        <v>562700</v>
      </c>
      <c r="F10" s="32"/>
      <c r="G10" s="32"/>
      <c r="H10" s="32"/>
      <c r="I10" s="32"/>
      <c r="L10" s="13"/>
      <c r="M10" s="13"/>
    </row>
    <row r="11" spans="1:13">
      <c r="D11" s="17" t="s">
        <v>46</v>
      </c>
      <c r="E11" s="74">
        <f>SUM(E5+E7+E8+E9)</f>
        <v>590541</v>
      </c>
      <c r="F11" s="32"/>
      <c r="G11" s="32"/>
      <c r="H11" s="32"/>
      <c r="I11" s="31"/>
      <c r="L11" s="13"/>
      <c r="M11" s="13"/>
    </row>
    <row r="12" spans="1:13">
      <c r="D12" s="27" t="s">
        <v>763</v>
      </c>
      <c r="E12" s="13">
        <v>590541</v>
      </c>
      <c r="F12" s="41"/>
      <c r="G12" s="41"/>
      <c r="H12" s="41"/>
      <c r="I12" s="41"/>
    </row>
    <row r="13" spans="1:13">
      <c r="D13" s="65" t="s">
        <v>128</v>
      </c>
      <c r="E13" s="66">
        <f>SUM(E12-E11)</f>
        <v>0</v>
      </c>
    </row>
    <row r="18" spans="1:12" s="7" customFormat="1" ht="12.75" customHeight="1">
      <c r="A18" s="6" t="s">
        <v>129</v>
      </c>
      <c r="D18" s="8"/>
      <c r="E18" s="12"/>
    </row>
    <row r="19" spans="1:12" s="10" customFormat="1" ht="12.75" customHeight="1">
      <c r="A19" s="2" t="s">
        <v>172</v>
      </c>
      <c r="B19" s="63" t="s">
        <v>51</v>
      </c>
      <c r="C19" s="2" t="s">
        <v>142</v>
      </c>
      <c r="D19" s="2" t="s">
        <v>164</v>
      </c>
      <c r="E19" s="20">
        <v>133700</v>
      </c>
      <c r="F19" s="2">
        <v>2</v>
      </c>
      <c r="G19" s="2">
        <v>1</v>
      </c>
      <c r="H19" s="20">
        <f>SUM(I19+L19)</f>
        <v>41500</v>
      </c>
      <c r="I19" s="20">
        <v>25000</v>
      </c>
      <c r="J19" s="64">
        <f>SUM(100*I19/H19)</f>
        <v>60.24096385542169</v>
      </c>
      <c r="K19" s="63"/>
      <c r="L19" s="20">
        <v>16500</v>
      </c>
    </row>
    <row r="20" spans="1:12" s="10" customFormat="1" ht="12.75" customHeight="1">
      <c r="A20" s="2" t="s">
        <v>172</v>
      </c>
      <c r="B20" s="120" t="s">
        <v>58</v>
      </c>
      <c r="C20" s="2" t="s">
        <v>679</v>
      </c>
      <c r="D20" s="2" t="s">
        <v>677</v>
      </c>
      <c r="E20" s="20">
        <v>150000</v>
      </c>
      <c r="F20" s="2">
        <v>3</v>
      </c>
      <c r="G20" s="2">
        <v>2</v>
      </c>
      <c r="H20" s="20">
        <f>SUM(I20+L20)</f>
        <v>68065</v>
      </c>
      <c r="I20" s="20">
        <v>60000</v>
      </c>
      <c r="J20" s="64">
        <f>SUM(100*I20/H20)</f>
        <v>88.151032101667525</v>
      </c>
      <c r="K20" s="63"/>
      <c r="L20" s="20">
        <v>8065</v>
      </c>
    </row>
    <row r="21" spans="1:12">
      <c r="D21" s="51" t="s">
        <v>764</v>
      </c>
      <c r="E21" s="72">
        <f>SUM(E20)</f>
        <v>150000</v>
      </c>
    </row>
    <row r="22" spans="1:12">
      <c r="D22" s="39"/>
      <c r="E22" s="33"/>
    </row>
    <row r="23" spans="1:12">
      <c r="D23" s="47" t="s">
        <v>121</v>
      </c>
      <c r="E23" s="68"/>
    </row>
    <row r="24" spans="1:12">
      <c r="D24" s="38" t="s">
        <v>45</v>
      </c>
      <c r="E24" s="68"/>
    </row>
    <row r="25" spans="1:12">
      <c r="D25" s="39"/>
      <c r="E25" s="33"/>
    </row>
    <row r="26" spans="1:12">
      <c r="D26" s="39" t="s">
        <v>197</v>
      </c>
      <c r="E26" s="68">
        <f>SUM(E21:E25)</f>
        <v>150000</v>
      </c>
    </row>
    <row r="29" spans="1:12">
      <c r="D29" s="38" t="s">
        <v>131</v>
      </c>
      <c r="E29" s="142">
        <f>SUM(E5+E9+E21)</f>
        <v>712700</v>
      </c>
    </row>
    <row r="30" spans="1:12">
      <c r="D30" s="39"/>
      <c r="E30" s="33"/>
    </row>
    <row r="31" spans="1:12">
      <c r="D31" s="47" t="s">
        <v>121</v>
      </c>
      <c r="E31" s="68">
        <f>SUM(E7+E23)</f>
        <v>27841</v>
      </c>
    </row>
    <row r="32" spans="1:12">
      <c r="D32" s="38" t="s">
        <v>45</v>
      </c>
      <c r="E32" s="68">
        <f>SUM(E8+E24)</f>
        <v>0</v>
      </c>
    </row>
    <row r="33" spans="4:5">
      <c r="D33" s="39"/>
      <c r="E33" s="33"/>
    </row>
    <row r="34" spans="4:5">
      <c r="D34" s="39" t="s">
        <v>42</v>
      </c>
      <c r="E34" s="142">
        <f>SUM(E29+E31+E32)</f>
        <v>740541</v>
      </c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activeCell="H66" sqref="H66"/>
    </sheetView>
  </sheetViews>
  <sheetFormatPr defaultRowHeight="12.75" customHeight="1"/>
  <cols>
    <col min="3" max="3" width="18" customWidth="1"/>
    <col min="4" max="4" width="33.7109375" style="1" customWidth="1"/>
    <col min="5" max="5" width="13.140625" customWidth="1"/>
    <col min="6" max="6" width="8.140625" customWidth="1"/>
    <col min="7" max="7" width="11.85546875" customWidth="1"/>
    <col min="8" max="8" width="14.85546875" customWidth="1"/>
    <col min="9" max="9" width="11.7109375" bestFit="1" customWidth="1"/>
    <col min="10" max="10" width="11" customWidth="1"/>
    <col min="11" max="11" width="12.28515625" customWidth="1"/>
    <col min="12" max="12" width="12.85546875" customWidth="1"/>
    <col min="13" max="13" width="14.7109375" customWidth="1"/>
  </cols>
  <sheetData>
    <row r="1" spans="1:12" ht="12.75" customHeight="1">
      <c r="A1" s="4" t="s">
        <v>768</v>
      </c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 ht="12.75" customHeight="1">
      <c r="A3" s="2" t="s">
        <v>8</v>
      </c>
      <c r="B3" s="2" t="s">
        <v>51</v>
      </c>
      <c r="C3" s="2" t="s">
        <v>10</v>
      </c>
      <c r="D3" s="2" t="s">
        <v>122</v>
      </c>
      <c r="E3" s="14">
        <v>1559084</v>
      </c>
      <c r="F3" s="2">
        <v>17</v>
      </c>
      <c r="G3" s="2">
        <v>8</v>
      </c>
      <c r="H3" s="14">
        <f>SUM(I3+L3)</f>
        <v>480000</v>
      </c>
      <c r="I3" s="14">
        <v>288000</v>
      </c>
      <c r="J3" s="14">
        <f>SUM(100*I3/H3)</f>
        <v>60</v>
      </c>
      <c r="K3" s="146">
        <v>41639</v>
      </c>
      <c r="L3" s="14">
        <v>192000</v>
      </c>
    </row>
    <row r="4" spans="1:12" ht="25.5" customHeight="1">
      <c r="A4" s="2" t="s">
        <v>8</v>
      </c>
      <c r="B4" s="2" t="s">
        <v>51</v>
      </c>
      <c r="C4" s="2" t="s">
        <v>12</v>
      </c>
      <c r="D4" s="2" t="s">
        <v>81</v>
      </c>
      <c r="E4" s="14">
        <v>1082294</v>
      </c>
      <c r="F4" s="2">
        <v>29</v>
      </c>
      <c r="G4" s="2">
        <v>15</v>
      </c>
      <c r="H4" s="14">
        <f t="shared" ref="H4:H59" si="0">SUM(I4+L4)</f>
        <v>481000</v>
      </c>
      <c r="I4" s="14">
        <v>289000</v>
      </c>
      <c r="J4" s="14">
        <f t="shared" ref="J4:J59" si="1">SUM(100*I4/H4)</f>
        <v>60.083160083160081</v>
      </c>
      <c r="K4" s="146">
        <v>41639</v>
      </c>
      <c r="L4" s="14">
        <v>192000</v>
      </c>
    </row>
    <row r="5" spans="1:12" ht="26.25" customHeight="1">
      <c r="A5" s="2" t="s">
        <v>8</v>
      </c>
      <c r="B5" s="2" t="s">
        <v>51</v>
      </c>
      <c r="C5" s="2" t="s">
        <v>11</v>
      </c>
      <c r="D5" s="2" t="s">
        <v>123</v>
      </c>
      <c r="E5" s="14">
        <v>1089934</v>
      </c>
      <c r="F5" s="2">
        <v>10</v>
      </c>
      <c r="G5" s="2">
        <v>5</v>
      </c>
      <c r="H5" s="14">
        <f t="shared" si="0"/>
        <v>459483</v>
      </c>
      <c r="I5" s="14">
        <v>276000</v>
      </c>
      <c r="J5" s="14">
        <f t="shared" si="1"/>
        <v>60.067510658718604</v>
      </c>
      <c r="K5" s="146">
        <v>41639</v>
      </c>
      <c r="L5" s="14">
        <v>183483</v>
      </c>
    </row>
    <row r="6" spans="1:12" ht="24.75" customHeight="1">
      <c r="A6" s="2" t="s">
        <v>8</v>
      </c>
      <c r="B6" s="2" t="s">
        <v>51</v>
      </c>
      <c r="C6" s="2" t="s">
        <v>17</v>
      </c>
      <c r="D6" s="2" t="s">
        <v>124</v>
      </c>
      <c r="E6" s="14">
        <v>543067</v>
      </c>
      <c r="F6" s="2">
        <v>20</v>
      </c>
      <c r="G6" s="2">
        <v>12</v>
      </c>
      <c r="H6" s="14">
        <f t="shared" si="0"/>
        <v>285000</v>
      </c>
      <c r="I6" s="14">
        <v>171000</v>
      </c>
      <c r="J6" s="14">
        <f t="shared" si="1"/>
        <v>60</v>
      </c>
      <c r="K6" s="146">
        <v>41639</v>
      </c>
      <c r="L6" s="14">
        <v>114000</v>
      </c>
    </row>
    <row r="7" spans="1:12" ht="25.5" customHeight="1">
      <c r="A7" s="2" t="s">
        <v>8</v>
      </c>
      <c r="B7" s="2" t="s">
        <v>51</v>
      </c>
      <c r="C7" s="2" t="s">
        <v>9</v>
      </c>
      <c r="D7" s="2" t="s">
        <v>82</v>
      </c>
      <c r="E7" s="14">
        <v>1152615</v>
      </c>
      <c r="F7" s="2">
        <v>7</v>
      </c>
      <c r="G7" s="2">
        <v>5</v>
      </c>
      <c r="H7" s="14">
        <f t="shared" si="0"/>
        <v>552648</v>
      </c>
      <c r="I7" s="14">
        <v>390000</v>
      </c>
      <c r="J7" s="14">
        <f t="shared" si="1"/>
        <v>70.569331654145131</v>
      </c>
      <c r="K7" s="146">
        <v>41639</v>
      </c>
      <c r="L7" s="14">
        <v>162648</v>
      </c>
    </row>
    <row r="8" spans="1:12" ht="24.75" customHeight="1">
      <c r="A8" s="2" t="s">
        <v>8</v>
      </c>
      <c r="B8" s="2" t="s">
        <v>51</v>
      </c>
      <c r="C8" s="2" t="s">
        <v>13</v>
      </c>
      <c r="D8" s="2" t="s">
        <v>83</v>
      </c>
      <c r="E8" s="14">
        <v>813464</v>
      </c>
      <c r="F8" s="2">
        <v>10</v>
      </c>
      <c r="G8" s="2">
        <v>7</v>
      </c>
      <c r="H8" s="14">
        <f t="shared" si="0"/>
        <v>362684</v>
      </c>
      <c r="I8" s="14">
        <v>227684</v>
      </c>
      <c r="J8" s="14">
        <f t="shared" si="1"/>
        <v>62.777514309977832</v>
      </c>
      <c r="K8" s="146">
        <v>41639</v>
      </c>
      <c r="L8" s="14">
        <v>135000</v>
      </c>
    </row>
    <row r="9" spans="1:12" ht="36.75" customHeight="1">
      <c r="A9" s="2" t="s">
        <v>8</v>
      </c>
      <c r="B9" s="2" t="s">
        <v>51</v>
      </c>
      <c r="C9" s="2" t="s">
        <v>85</v>
      </c>
      <c r="D9" s="2" t="s">
        <v>84</v>
      </c>
      <c r="E9" s="14">
        <v>720000</v>
      </c>
      <c r="F9" s="2">
        <v>15</v>
      </c>
      <c r="G9" s="2">
        <v>9</v>
      </c>
      <c r="H9" s="14">
        <f t="shared" si="0"/>
        <v>193500</v>
      </c>
      <c r="I9" s="14">
        <v>175500</v>
      </c>
      <c r="J9" s="14">
        <f t="shared" si="1"/>
        <v>90.697674418604649</v>
      </c>
      <c r="K9" s="146">
        <v>41639</v>
      </c>
      <c r="L9" s="14">
        <v>18000</v>
      </c>
    </row>
    <row r="10" spans="1:12" ht="12.75" customHeight="1">
      <c r="A10" s="2" t="s">
        <v>8</v>
      </c>
      <c r="B10" s="2" t="s">
        <v>51</v>
      </c>
      <c r="C10" s="2" t="s">
        <v>15</v>
      </c>
      <c r="D10" s="2" t="s">
        <v>86</v>
      </c>
      <c r="E10" s="14">
        <v>502331</v>
      </c>
      <c r="F10" s="2">
        <v>7</v>
      </c>
      <c r="G10" s="2">
        <v>5</v>
      </c>
      <c r="H10" s="14">
        <f t="shared" si="0"/>
        <v>130688</v>
      </c>
      <c r="I10" s="14">
        <v>128000</v>
      </c>
      <c r="J10" s="14">
        <f t="shared" si="1"/>
        <v>97.943192948090115</v>
      </c>
      <c r="K10" s="146">
        <v>41639</v>
      </c>
      <c r="L10" s="14">
        <v>2688</v>
      </c>
    </row>
    <row r="11" spans="1:12" ht="12.75" customHeight="1">
      <c r="A11" s="2" t="s">
        <v>8</v>
      </c>
      <c r="B11" s="2" t="s">
        <v>51</v>
      </c>
      <c r="C11" s="2" t="s">
        <v>88</v>
      </c>
      <c r="D11" s="2" t="s">
        <v>87</v>
      </c>
      <c r="E11" s="14">
        <v>569000</v>
      </c>
      <c r="F11" s="2">
        <v>13</v>
      </c>
      <c r="G11" s="2">
        <v>8</v>
      </c>
      <c r="H11" s="14">
        <f t="shared" si="0"/>
        <v>247500</v>
      </c>
      <c r="I11" s="14">
        <v>148500</v>
      </c>
      <c r="J11" s="14">
        <f t="shared" si="1"/>
        <v>60</v>
      </c>
      <c r="K11" s="146">
        <v>41639</v>
      </c>
      <c r="L11" s="14">
        <v>99000</v>
      </c>
    </row>
    <row r="12" spans="1:12" ht="12.75" customHeight="1">
      <c r="A12" s="2" t="s">
        <v>8</v>
      </c>
      <c r="B12" s="2" t="s">
        <v>51</v>
      </c>
      <c r="C12" s="2" t="s">
        <v>273</v>
      </c>
      <c r="D12" s="2" t="s">
        <v>272</v>
      </c>
      <c r="E12" s="14">
        <v>480000</v>
      </c>
      <c r="F12" s="2">
        <v>9</v>
      </c>
      <c r="G12" s="2">
        <v>6</v>
      </c>
      <c r="H12" s="14">
        <f t="shared" si="0"/>
        <v>113000</v>
      </c>
      <c r="I12" s="14">
        <v>96000</v>
      </c>
      <c r="J12" s="14">
        <f t="shared" si="1"/>
        <v>84.955752212389385</v>
      </c>
      <c r="K12" s="146">
        <v>41639</v>
      </c>
      <c r="L12" s="14">
        <v>17000</v>
      </c>
    </row>
    <row r="13" spans="1:12" ht="12.75" customHeight="1">
      <c r="A13" s="2" t="s">
        <v>8</v>
      </c>
      <c r="B13" s="2" t="s">
        <v>51</v>
      </c>
      <c r="C13" s="2" t="s">
        <v>90</v>
      </c>
      <c r="D13" s="2" t="s">
        <v>89</v>
      </c>
      <c r="E13" s="14">
        <v>320000</v>
      </c>
      <c r="F13" s="2">
        <v>9</v>
      </c>
      <c r="G13" s="2">
        <v>6</v>
      </c>
      <c r="H13" s="14">
        <f t="shared" si="0"/>
        <v>181800</v>
      </c>
      <c r="I13" s="14">
        <v>165000</v>
      </c>
      <c r="J13" s="14">
        <f t="shared" si="1"/>
        <v>90.759075907590756</v>
      </c>
      <c r="K13" s="146">
        <v>41639</v>
      </c>
      <c r="L13" s="14">
        <v>16800</v>
      </c>
    </row>
    <row r="14" spans="1:12" ht="12.75" customHeight="1">
      <c r="A14" s="2" t="s">
        <v>8</v>
      </c>
      <c r="B14" s="2" t="s">
        <v>51</v>
      </c>
      <c r="C14" s="2" t="s">
        <v>92</v>
      </c>
      <c r="D14" s="2" t="s">
        <v>91</v>
      </c>
      <c r="E14" s="14">
        <v>500000</v>
      </c>
      <c r="F14" s="2">
        <v>5</v>
      </c>
      <c r="G14" s="2">
        <v>3</v>
      </c>
      <c r="H14" s="14">
        <f t="shared" si="0"/>
        <v>270000</v>
      </c>
      <c r="I14" s="14">
        <v>162000</v>
      </c>
      <c r="J14" s="14">
        <f t="shared" si="1"/>
        <v>60</v>
      </c>
      <c r="K14" s="146">
        <v>41639</v>
      </c>
      <c r="L14" s="14">
        <v>108000</v>
      </c>
    </row>
    <row r="15" spans="1:12" ht="25.5" customHeight="1">
      <c r="A15" s="2" t="s">
        <v>8</v>
      </c>
      <c r="B15" s="2" t="s">
        <v>51</v>
      </c>
      <c r="C15" s="2" t="s">
        <v>94</v>
      </c>
      <c r="D15" s="2" t="s">
        <v>93</v>
      </c>
      <c r="E15" s="14">
        <v>363000</v>
      </c>
      <c r="F15" s="2">
        <v>4</v>
      </c>
      <c r="G15" s="2">
        <v>2</v>
      </c>
      <c r="H15" s="14">
        <f t="shared" si="0"/>
        <v>151000</v>
      </c>
      <c r="I15" s="14">
        <v>91000</v>
      </c>
      <c r="J15" s="14">
        <f t="shared" si="1"/>
        <v>60.264900662251655</v>
      </c>
      <c r="K15" s="146">
        <v>41639</v>
      </c>
      <c r="L15" s="14">
        <v>60000</v>
      </c>
    </row>
    <row r="16" spans="1:12">
      <c r="A16" s="2" t="s">
        <v>8</v>
      </c>
      <c r="B16" s="2" t="s">
        <v>51</v>
      </c>
      <c r="C16" s="2" t="s">
        <v>16</v>
      </c>
      <c r="D16" s="2" t="s">
        <v>95</v>
      </c>
      <c r="E16" s="14">
        <v>493140</v>
      </c>
      <c r="F16" s="2">
        <v>6</v>
      </c>
      <c r="G16" s="2">
        <v>4</v>
      </c>
      <c r="H16" s="14">
        <f t="shared" si="0"/>
        <v>201000</v>
      </c>
      <c r="I16" s="14">
        <v>121000</v>
      </c>
      <c r="J16" s="14">
        <f t="shared" si="1"/>
        <v>60.199004975124382</v>
      </c>
      <c r="K16" s="146">
        <v>41639</v>
      </c>
      <c r="L16" s="14">
        <v>80000</v>
      </c>
    </row>
    <row r="17" spans="1:12" ht="24.75" customHeight="1">
      <c r="A17" s="2" t="s">
        <v>8</v>
      </c>
      <c r="B17" s="2" t="s">
        <v>51</v>
      </c>
      <c r="C17" s="2" t="s">
        <v>289</v>
      </c>
      <c r="D17" s="2" t="s">
        <v>96</v>
      </c>
      <c r="E17" s="14">
        <v>986431</v>
      </c>
      <c r="F17" s="2">
        <v>14</v>
      </c>
      <c r="G17" s="2">
        <v>10</v>
      </c>
      <c r="H17" s="14">
        <f t="shared" si="0"/>
        <v>483000</v>
      </c>
      <c r="I17" s="14">
        <v>306000</v>
      </c>
      <c r="J17" s="14">
        <f t="shared" si="1"/>
        <v>63.354037267080749</v>
      </c>
      <c r="K17" s="146">
        <v>41639</v>
      </c>
      <c r="L17" s="14">
        <v>177000</v>
      </c>
    </row>
    <row r="18" spans="1:12" ht="12.75" customHeight="1">
      <c r="A18" s="2" t="s">
        <v>8</v>
      </c>
      <c r="B18" s="2" t="s">
        <v>51</v>
      </c>
      <c r="C18" s="2" t="s">
        <v>14</v>
      </c>
      <c r="D18" s="2" t="s">
        <v>97</v>
      </c>
      <c r="E18" s="14">
        <v>516000</v>
      </c>
      <c r="F18" s="2">
        <v>4</v>
      </c>
      <c r="G18" s="2">
        <v>2</v>
      </c>
      <c r="H18" s="14">
        <f t="shared" si="0"/>
        <v>160000</v>
      </c>
      <c r="I18" s="14">
        <v>100000</v>
      </c>
      <c r="J18" s="14">
        <f t="shared" si="1"/>
        <v>62.5</v>
      </c>
      <c r="K18" s="146">
        <v>41639</v>
      </c>
      <c r="L18" s="14">
        <v>60000</v>
      </c>
    </row>
    <row r="19" spans="1:12" ht="12.75" customHeight="1">
      <c r="A19" s="2" t="s">
        <v>8</v>
      </c>
      <c r="B19" s="2" t="s">
        <v>51</v>
      </c>
      <c r="C19" s="2" t="s">
        <v>19</v>
      </c>
      <c r="D19" s="3" t="s">
        <v>297</v>
      </c>
      <c r="E19" s="14">
        <v>778200</v>
      </c>
      <c r="F19" s="2">
        <v>15</v>
      </c>
      <c r="G19" s="2">
        <v>10</v>
      </c>
      <c r="H19" s="14">
        <f t="shared" si="0"/>
        <v>410200</v>
      </c>
      <c r="I19" s="14">
        <v>265000</v>
      </c>
      <c r="J19" s="14">
        <f t="shared" si="1"/>
        <v>64.602632862018524</v>
      </c>
      <c r="K19" s="146">
        <v>41639</v>
      </c>
      <c r="L19" s="14">
        <v>145200</v>
      </c>
    </row>
    <row r="20" spans="1:12" ht="12.75" customHeight="1">
      <c r="A20" s="2" t="s">
        <v>8</v>
      </c>
      <c r="B20" s="2" t="s">
        <v>51</v>
      </c>
      <c r="C20" s="2" t="s">
        <v>100</v>
      </c>
      <c r="D20" s="2" t="s">
        <v>99</v>
      </c>
      <c r="E20" s="14">
        <v>500000</v>
      </c>
      <c r="F20" s="2">
        <v>6</v>
      </c>
      <c r="G20" s="2">
        <v>4</v>
      </c>
      <c r="H20" s="14">
        <f t="shared" si="0"/>
        <v>270000</v>
      </c>
      <c r="I20" s="14">
        <v>162000</v>
      </c>
      <c r="J20" s="14">
        <f t="shared" si="1"/>
        <v>60</v>
      </c>
      <c r="K20" s="146">
        <v>41639</v>
      </c>
      <c r="L20" s="14">
        <v>108000</v>
      </c>
    </row>
    <row r="21" spans="1:12" ht="25.5" customHeight="1">
      <c r="A21" s="2" t="s">
        <v>8</v>
      </c>
      <c r="B21" s="2" t="s">
        <v>51</v>
      </c>
      <c r="C21" s="2" t="s">
        <v>18</v>
      </c>
      <c r="D21" s="2" t="s">
        <v>125</v>
      </c>
      <c r="E21" s="14">
        <v>350000</v>
      </c>
      <c r="F21" s="2">
        <v>6</v>
      </c>
      <c r="G21" s="2">
        <v>3</v>
      </c>
      <c r="H21" s="14">
        <f t="shared" si="0"/>
        <v>150000</v>
      </c>
      <c r="I21" s="14">
        <v>90000</v>
      </c>
      <c r="J21" s="14">
        <f t="shared" si="1"/>
        <v>60</v>
      </c>
      <c r="K21" s="146">
        <v>41639</v>
      </c>
      <c r="L21" s="14">
        <v>60000</v>
      </c>
    </row>
    <row r="22" spans="1:12" ht="12.75" customHeight="1">
      <c r="A22" s="2" t="s">
        <v>8</v>
      </c>
      <c r="B22" s="2" t="s">
        <v>51</v>
      </c>
      <c r="C22" s="2" t="s">
        <v>102</v>
      </c>
      <c r="D22" s="2" t="s">
        <v>101</v>
      </c>
      <c r="E22" s="14">
        <v>1365818</v>
      </c>
      <c r="F22" s="2">
        <v>20</v>
      </c>
      <c r="G22" s="2">
        <v>11</v>
      </c>
      <c r="H22" s="14">
        <f t="shared" si="0"/>
        <v>201000</v>
      </c>
      <c r="I22" s="14">
        <v>139000</v>
      </c>
      <c r="J22" s="14">
        <f t="shared" si="1"/>
        <v>69.154228855721399</v>
      </c>
      <c r="K22" s="146">
        <v>41639</v>
      </c>
      <c r="L22" s="14">
        <v>62000</v>
      </c>
    </row>
    <row r="23" spans="1:12" ht="24.75" customHeight="1">
      <c r="A23" s="2" t="s">
        <v>8</v>
      </c>
      <c r="B23" s="2" t="s">
        <v>51</v>
      </c>
      <c r="C23" s="2" t="s">
        <v>314</v>
      </c>
      <c r="D23" s="2" t="s">
        <v>103</v>
      </c>
      <c r="E23" s="14">
        <v>758568</v>
      </c>
      <c r="F23" s="2">
        <v>12</v>
      </c>
      <c r="G23" s="2">
        <v>6</v>
      </c>
      <c r="H23" s="14">
        <f t="shared" si="0"/>
        <v>112000</v>
      </c>
      <c r="I23" s="14">
        <v>98000</v>
      </c>
      <c r="J23" s="14">
        <f t="shared" si="1"/>
        <v>87.5</v>
      </c>
      <c r="K23" s="146">
        <v>41639</v>
      </c>
      <c r="L23" s="14">
        <v>14000</v>
      </c>
    </row>
    <row r="24" spans="1:12" ht="24.75" customHeight="1">
      <c r="A24" s="2" t="s">
        <v>8</v>
      </c>
      <c r="B24" s="2" t="s">
        <v>51</v>
      </c>
      <c r="C24" s="2" t="s">
        <v>319</v>
      </c>
      <c r="D24" s="2" t="s">
        <v>104</v>
      </c>
      <c r="E24" s="14">
        <v>513000</v>
      </c>
      <c r="F24" s="2">
        <v>17</v>
      </c>
      <c r="G24" s="2">
        <v>9</v>
      </c>
      <c r="H24" s="14">
        <f t="shared" si="0"/>
        <v>230000</v>
      </c>
      <c r="I24" s="14">
        <v>140000</v>
      </c>
      <c r="J24" s="14">
        <f t="shared" si="1"/>
        <v>60.869565217391305</v>
      </c>
      <c r="K24" s="146">
        <v>41639</v>
      </c>
      <c r="L24" s="14">
        <v>90000</v>
      </c>
    </row>
    <row r="25" spans="1:12" ht="12.75" customHeight="1">
      <c r="A25" s="2" t="s">
        <v>8</v>
      </c>
      <c r="B25" s="2" t="s">
        <v>51</v>
      </c>
      <c r="C25" s="2" t="s">
        <v>175</v>
      </c>
      <c r="D25" s="2" t="s">
        <v>185</v>
      </c>
      <c r="E25" s="14">
        <v>633072</v>
      </c>
      <c r="F25" s="2">
        <v>24</v>
      </c>
      <c r="G25" s="2">
        <v>13</v>
      </c>
      <c r="H25" s="14">
        <f t="shared" si="0"/>
        <v>320000</v>
      </c>
      <c r="I25" s="14">
        <v>192000</v>
      </c>
      <c r="J25" s="14">
        <f t="shared" si="1"/>
        <v>60</v>
      </c>
      <c r="K25" s="146">
        <v>41639</v>
      </c>
      <c r="L25" s="14">
        <v>128000</v>
      </c>
    </row>
    <row r="26" spans="1:12" ht="12.75" customHeight="1">
      <c r="A26" s="2" t="s">
        <v>8</v>
      </c>
      <c r="B26" s="2" t="s">
        <v>51</v>
      </c>
      <c r="C26" s="2" t="s">
        <v>178</v>
      </c>
      <c r="D26" s="2" t="s">
        <v>186</v>
      </c>
      <c r="E26" s="14">
        <v>713114</v>
      </c>
      <c r="F26" s="2">
        <v>6</v>
      </c>
      <c r="G26" s="2">
        <v>4</v>
      </c>
      <c r="H26" s="14">
        <f t="shared" si="0"/>
        <v>198000</v>
      </c>
      <c r="I26" s="14">
        <v>130000</v>
      </c>
      <c r="J26" s="14">
        <f t="shared" si="1"/>
        <v>65.656565656565661</v>
      </c>
      <c r="K26" s="146">
        <v>41639</v>
      </c>
      <c r="L26" s="14">
        <v>68000</v>
      </c>
    </row>
    <row r="27" spans="1:12" ht="25.5" customHeight="1">
      <c r="A27" s="2" t="s">
        <v>8</v>
      </c>
      <c r="B27" s="2" t="s">
        <v>51</v>
      </c>
      <c r="C27" s="2" t="s">
        <v>98</v>
      </c>
      <c r="D27" s="2" t="s">
        <v>187</v>
      </c>
      <c r="E27" s="14">
        <v>443425</v>
      </c>
      <c r="F27" s="2">
        <v>13</v>
      </c>
      <c r="G27" s="2">
        <v>7</v>
      </c>
      <c r="H27" s="14">
        <f t="shared" si="0"/>
        <v>157000</v>
      </c>
      <c r="I27" s="14">
        <v>94500</v>
      </c>
      <c r="J27" s="14">
        <f t="shared" si="1"/>
        <v>60.191082802547768</v>
      </c>
      <c r="K27" s="146">
        <v>41639</v>
      </c>
      <c r="L27" s="14">
        <v>62500</v>
      </c>
    </row>
    <row r="28" spans="1:12" ht="12.75" customHeight="1">
      <c r="A28" s="2" t="s">
        <v>8</v>
      </c>
      <c r="B28" s="2" t="s">
        <v>58</v>
      </c>
      <c r="C28" s="2" t="s">
        <v>398</v>
      </c>
      <c r="D28" s="2" t="s">
        <v>396</v>
      </c>
      <c r="E28" s="14">
        <v>199375</v>
      </c>
      <c r="F28" s="2">
        <v>6</v>
      </c>
      <c r="G28" s="2">
        <v>5</v>
      </c>
      <c r="H28" s="14">
        <f t="shared" si="0"/>
        <v>65000</v>
      </c>
      <c r="I28" s="14">
        <v>50000</v>
      </c>
      <c r="J28" s="14">
        <f t="shared" si="1"/>
        <v>76.92307692307692</v>
      </c>
      <c r="K28" s="146">
        <v>41639</v>
      </c>
      <c r="L28" s="14">
        <v>15000</v>
      </c>
    </row>
    <row r="29" spans="1:12" ht="24.75" customHeight="1">
      <c r="A29" s="2" t="s">
        <v>8</v>
      </c>
      <c r="B29" s="2" t="s">
        <v>58</v>
      </c>
      <c r="C29" s="2" t="s">
        <v>408</v>
      </c>
      <c r="D29" s="2" t="s">
        <v>406</v>
      </c>
      <c r="E29" s="14">
        <v>200000</v>
      </c>
      <c r="F29" s="2">
        <v>3</v>
      </c>
      <c r="G29" s="2">
        <v>3</v>
      </c>
      <c r="H29" s="14">
        <f t="shared" si="0"/>
        <v>75000</v>
      </c>
      <c r="I29" s="14">
        <v>75000</v>
      </c>
      <c r="J29" s="14">
        <f t="shared" si="1"/>
        <v>100</v>
      </c>
      <c r="K29" s="146">
        <v>41639</v>
      </c>
      <c r="L29" s="14">
        <v>0</v>
      </c>
    </row>
    <row r="30" spans="1:12" ht="12.75" customHeight="1">
      <c r="A30" s="2" t="s">
        <v>8</v>
      </c>
      <c r="B30" s="2" t="s">
        <v>58</v>
      </c>
      <c r="C30" s="2" t="s">
        <v>424</v>
      </c>
      <c r="D30" s="2" t="s">
        <v>423</v>
      </c>
      <c r="E30" s="14">
        <v>200000</v>
      </c>
      <c r="F30" s="2">
        <v>5</v>
      </c>
      <c r="G30" s="2">
        <v>3</v>
      </c>
      <c r="H30" s="14">
        <f t="shared" si="0"/>
        <v>106000</v>
      </c>
      <c r="I30" s="14">
        <v>64000</v>
      </c>
      <c r="J30" s="14">
        <f t="shared" si="1"/>
        <v>60.377358490566039</v>
      </c>
      <c r="K30" s="146">
        <v>41639</v>
      </c>
      <c r="L30" s="14">
        <v>42000</v>
      </c>
    </row>
    <row r="31" spans="1:12" ht="24.75" customHeight="1">
      <c r="A31" s="2" t="s">
        <v>8</v>
      </c>
      <c r="B31" s="2" t="s">
        <v>58</v>
      </c>
      <c r="C31" s="2" t="s">
        <v>179</v>
      </c>
      <c r="D31" s="2" t="s">
        <v>439</v>
      </c>
      <c r="E31" s="14">
        <v>170000</v>
      </c>
      <c r="F31" s="2">
        <v>3</v>
      </c>
      <c r="G31" s="2">
        <v>2</v>
      </c>
      <c r="H31" s="14">
        <f t="shared" si="0"/>
        <v>108000</v>
      </c>
      <c r="I31" s="14">
        <v>70000</v>
      </c>
      <c r="J31" s="14">
        <f t="shared" si="1"/>
        <v>64.81481481481481</v>
      </c>
      <c r="K31" s="146">
        <v>41639</v>
      </c>
      <c r="L31" s="14">
        <v>38000</v>
      </c>
    </row>
    <row r="32" spans="1:12" ht="12.75" customHeight="1">
      <c r="A32" s="2" t="s">
        <v>8</v>
      </c>
      <c r="B32" s="2" t="s">
        <v>58</v>
      </c>
      <c r="C32" s="2" t="s">
        <v>180</v>
      </c>
      <c r="D32" s="2" t="s">
        <v>452</v>
      </c>
      <c r="E32" s="14">
        <v>180000</v>
      </c>
      <c r="F32" s="2">
        <v>4</v>
      </c>
      <c r="G32" s="2">
        <v>2</v>
      </c>
      <c r="H32" s="14">
        <f t="shared" si="0"/>
        <v>75600</v>
      </c>
      <c r="I32" s="14">
        <v>49140</v>
      </c>
      <c r="J32" s="14">
        <f t="shared" si="1"/>
        <v>65</v>
      </c>
      <c r="K32" s="146">
        <v>41639</v>
      </c>
      <c r="L32" s="14">
        <v>26460</v>
      </c>
    </row>
    <row r="33" spans="1:12" ht="12.75" customHeight="1">
      <c r="A33" s="2" t="s">
        <v>8</v>
      </c>
      <c r="B33" s="2" t="s">
        <v>58</v>
      </c>
      <c r="C33" s="2" t="s">
        <v>177</v>
      </c>
      <c r="D33" s="2" t="s">
        <v>463</v>
      </c>
      <c r="E33" s="14">
        <v>190000</v>
      </c>
      <c r="F33" s="2">
        <v>2</v>
      </c>
      <c r="G33" s="2">
        <v>1</v>
      </c>
      <c r="H33" s="14">
        <f t="shared" si="0"/>
        <v>84000</v>
      </c>
      <c r="I33" s="14">
        <v>60000</v>
      </c>
      <c r="J33" s="14">
        <f t="shared" si="1"/>
        <v>71.428571428571431</v>
      </c>
      <c r="K33" s="146">
        <v>41639</v>
      </c>
      <c r="L33" s="14">
        <v>24000</v>
      </c>
    </row>
    <row r="34" spans="1:12" ht="12.75" customHeight="1">
      <c r="A34" s="2" t="s">
        <v>8</v>
      </c>
      <c r="B34" s="2" t="s">
        <v>58</v>
      </c>
      <c r="C34" s="2" t="s">
        <v>485</v>
      </c>
      <c r="D34" s="2" t="s">
        <v>484</v>
      </c>
      <c r="E34" s="14">
        <v>250000</v>
      </c>
      <c r="F34" s="2">
        <v>6</v>
      </c>
      <c r="G34" s="2">
        <v>6</v>
      </c>
      <c r="H34" s="14">
        <f t="shared" si="0"/>
        <v>85000</v>
      </c>
      <c r="I34" s="14">
        <v>85000</v>
      </c>
      <c r="J34" s="14">
        <f t="shared" si="1"/>
        <v>100</v>
      </c>
      <c r="K34" s="146">
        <v>41639</v>
      </c>
      <c r="L34" s="14">
        <v>0</v>
      </c>
    </row>
    <row r="35" spans="1:12" ht="26.25" customHeight="1">
      <c r="A35" s="2" t="s">
        <v>8</v>
      </c>
      <c r="B35" s="2" t="s">
        <v>58</v>
      </c>
      <c r="C35" s="2" t="s">
        <v>495</v>
      </c>
      <c r="D35" s="2" t="s">
        <v>494</v>
      </c>
      <c r="E35" s="14">
        <v>140000</v>
      </c>
      <c r="F35" s="2">
        <v>8</v>
      </c>
      <c r="G35" s="2">
        <v>6</v>
      </c>
      <c r="H35" s="14">
        <f t="shared" si="0"/>
        <v>78064</v>
      </c>
      <c r="I35" s="14">
        <v>70000</v>
      </c>
      <c r="J35" s="14">
        <f t="shared" si="1"/>
        <v>89.670014347202297</v>
      </c>
      <c r="K35" s="146">
        <v>41639</v>
      </c>
      <c r="L35" s="14">
        <v>8064</v>
      </c>
    </row>
    <row r="36" spans="1:12" ht="24" customHeight="1">
      <c r="A36" s="2" t="s">
        <v>8</v>
      </c>
      <c r="B36" s="2" t="s">
        <v>58</v>
      </c>
      <c r="C36" s="2" t="s">
        <v>507</v>
      </c>
      <c r="D36" s="2" t="s">
        <v>506</v>
      </c>
      <c r="E36" s="14">
        <v>160000</v>
      </c>
      <c r="F36" s="2">
        <v>8</v>
      </c>
      <c r="G36" s="2">
        <v>7</v>
      </c>
      <c r="H36" s="14">
        <f t="shared" si="0"/>
        <v>88220</v>
      </c>
      <c r="I36" s="14">
        <v>81000</v>
      </c>
      <c r="J36" s="14">
        <f t="shared" si="1"/>
        <v>91.815914758558151</v>
      </c>
      <c r="K36" s="146">
        <v>41639</v>
      </c>
      <c r="L36" s="14">
        <v>7220</v>
      </c>
    </row>
    <row r="37" spans="1:12" ht="24.75" customHeight="1">
      <c r="A37" s="2" t="s">
        <v>8</v>
      </c>
      <c r="B37" s="2" t="s">
        <v>58</v>
      </c>
      <c r="C37" s="2" t="s">
        <v>510</v>
      </c>
      <c r="D37" s="2" t="s">
        <v>509</v>
      </c>
      <c r="E37" s="14">
        <v>275000</v>
      </c>
      <c r="F37" s="2">
        <v>4</v>
      </c>
      <c r="G37" s="2">
        <v>3</v>
      </c>
      <c r="H37" s="14">
        <f t="shared" si="0"/>
        <v>159000</v>
      </c>
      <c r="I37" s="14">
        <v>144000</v>
      </c>
      <c r="J37" s="14">
        <f t="shared" si="1"/>
        <v>90.566037735849051</v>
      </c>
      <c r="K37" s="146">
        <v>41639</v>
      </c>
      <c r="L37" s="14">
        <v>15000</v>
      </c>
    </row>
    <row r="38" spans="1:12" ht="25.5" customHeight="1">
      <c r="A38" s="2" t="s">
        <v>8</v>
      </c>
      <c r="B38" s="2" t="s">
        <v>58</v>
      </c>
      <c r="C38" s="2" t="s">
        <v>516</v>
      </c>
      <c r="D38" s="2" t="s">
        <v>515</v>
      </c>
      <c r="E38" s="14">
        <v>293000</v>
      </c>
      <c r="F38" s="2">
        <v>4</v>
      </c>
      <c r="G38" s="2">
        <v>3</v>
      </c>
      <c r="H38" s="14">
        <f t="shared" si="0"/>
        <v>158650</v>
      </c>
      <c r="I38" s="14">
        <v>132000</v>
      </c>
      <c r="J38" s="14">
        <f t="shared" si="1"/>
        <v>83.20201701859439</v>
      </c>
      <c r="K38" s="146">
        <v>41639</v>
      </c>
      <c r="L38" s="14">
        <v>26650</v>
      </c>
    </row>
    <row r="39" spans="1:12" ht="12.75" customHeight="1">
      <c r="A39" s="2" t="s">
        <v>8</v>
      </c>
      <c r="B39" s="2" t="s">
        <v>58</v>
      </c>
      <c r="C39" s="2" t="s">
        <v>183</v>
      </c>
      <c r="D39" s="2" t="s">
        <v>532</v>
      </c>
      <c r="E39" s="14">
        <v>295000</v>
      </c>
      <c r="F39" s="2">
        <v>5</v>
      </c>
      <c r="G39" s="2">
        <v>4</v>
      </c>
      <c r="H39" s="14">
        <f t="shared" si="0"/>
        <v>158884</v>
      </c>
      <c r="I39" s="14">
        <v>132000</v>
      </c>
      <c r="J39" s="14">
        <f t="shared" si="1"/>
        <v>83.079479368595955</v>
      </c>
      <c r="K39" s="146">
        <v>41639</v>
      </c>
      <c r="L39" s="14">
        <v>26884</v>
      </c>
    </row>
    <row r="40" spans="1:12" ht="12.75" customHeight="1">
      <c r="A40" s="2" t="s">
        <v>8</v>
      </c>
      <c r="B40" s="2" t="s">
        <v>58</v>
      </c>
      <c r="C40" s="2" t="s">
        <v>184</v>
      </c>
      <c r="D40" s="2" t="s">
        <v>534</v>
      </c>
      <c r="E40" s="14">
        <v>164547.35999999999</v>
      </c>
      <c r="F40" s="2">
        <v>4</v>
      </c>
      <c r="G40" s="2">
        <v>2</v>
      </c>
      <c r="H40" s="14">
        <f t="shared" si="0"/>
        <v>45300</v>
      </c>
      <c r="I40" s="14">
        <v>27500</v>
      </c>
      <c r="J40" s="14">
        <f t="shared" si="1"/>
        <v>60.706401766004412</v>
      </c>
      <c r="K40" s="146">
        <v>41639</v>
      </c>
      <c r="L40" s="14">
        <v>17800</v>
      </c>
    </row>
    <row r="41" spans="1:12" ht="12.75" customHeight="1">
      <c r="A41" s="2" t="s">
        <v>8</v>
      </c>
      <c r="B41" s="2" t="s">
        <v>58</v>
      </c>
      <c r="C41" s="2" t="s">
        <v>181</v>
      </c>
      <c r="D41" s="2" t="s">
        <v>537</v>
      </c>
      <c r="E41" s="14">
        <v>200000</v>
      </c>
      <c r="F41" s="2">
        <v>4</v>
      </c>
      <c r="G41" s="2">
        <v>2</v>
      </c>
      <c r="H41" s="14">
        <f t="shared" si="0"/>
        <v>85000</v>
      </c>
      <c r="I41" s="14">
        <v>70000</v>
      </c>
      <c r="J41" s="14">
        <f t="shared" si="1"/>
        <v>82.352941176470594</v>
      </c>
      <c r="K41" s="146">
        <v>41639</v>
      </c>
      <c r="L41" s="14">
        <v>15000</v>
      </c>
    </row>
    <row r="42" spans="1:12" ht="24.75" customHeight="1">
      <c r="A42" s="2" t="s">
        <v>8</v>
      </c>
      <c r="B42" s="2" t="s">
        <v>58</v>
      </c>
      <c r="C42" s="2" t="s">
        <v>548</v>
      </c>
      <c r="D42" s="2" t="s">
        <v>547</v>
      </c>
      <c r="E42" s="14">
        <v>285000</v>
      </c>
      <c r="F42" s="2">
        <v>10</v>
      </c>
      <c r="G42" s="2">
        <v>7</v>
      </c>
      <c r="H42" s="14">
        <f t="shared" si="0"/>
        <v>182400</v>
      </c>
      <c r="I42" s="14">
        <v>137400</v>
      </c>
      <c r="J42" s="14">
        <f t="shared" si="1"/>
        <v>75.328947368421055</v>
      </c>
      <c r="K42" s="146">
        <v>41639</v>
      </c>
      <c r="L42" s="14">
        <v>45000</v>
      </c>
    </row>
    <row r="43" spans="1:12" ht="12.75" customHeight="1">
      <c r="A43" s="2" t="s">
        <v>8</v>
      </c>
      <c r="B43" s="2" t="s">
        <v>58</v>
      </c>
      <c r="C43" s="2" t="s">
        <v>551</v>
      </c>
      <c r="D43" s="2" t="s">
        <v>550</v>
      </c>
      <c r="E43" s="14">
        <v>230469</v>
      </c>
      <c r="F43" s="2">
        <v>3</v>
      </c>
      <c r="G43" s="2">
        <v>2</v>
      </c>
      <c r="H43" s="14">
        <f t="shared" si="0"/>
        <v>45000</v>
      </c>
      <c r="I43" s="14">
        <v>40000</v>
      </c>
      <c r="J43" s="14">
        <f t="shared" si="1"/>
        <v>88.888888888888886</v>
      </c>
      <c r="K43" s="146">
        <v>41639</v>
      </c>
      <c r="L43" s="14">
        <v>5000</v>
      </c>
    </row>
    <row r="44" spans="1:12" ht="25.5" customHeight="1">
      <c r="A44" s="2" t="s">
        <v>8</v>
      </c>
      <c r="B44" s="2" t="s">
        <v>58</v>
      </c>
      <c r="C44" s="2" t="s">
        <v>556</v>
      </c>
      <c r="D44" s="2" t="s">
        <v>555</v>
      </c>
      <c r="E44" s="14">
        <v>234375</v>
      </c>
      <c r="F44" s="2">
        <v>4</v>
      </c>
      <c r="G44" s="2">
        <v>2</v>
      </c>
      <c r="H44" s="14">
        <f t="shared" si="0"/>
        <v>75000</v>
      </c>
      <c r="I44" s="14">
        <v>50000</v>
      </c>
      <c r="J44" s="14">
        <f t="shared" si="1"/>
        <v>66.666666666666671</v>
      </c>
      <c r="K44" s="146">
        <v>41639</v>
      </c>
      <c r="L44" s="14">
        <v>25000</v>
      </c>
    </row>
    <row r="45" spans="1:12" ht="12.75" customHeight="1">
      <c r="A45" s="2" t="s">
        <v>8</v>
      </c>
      <c r="B45" s="2" t="s">
        <v>51</v>
      </c>
      <c r="C45" s="2" t="s">
        <v>174</v>
      </c>
      <c r="D45" s="2" t="s">
        <v>596</v>
      </c>
      <c r="E45" s="14">
        <v>536700</v>
      </c>
      <c r="F45" s="2">
        <v>24</v>
      </c>
      <c r="G45" s="2">
        <v>17</v>
      </c>
      <c r="H45" s="14">
        <f t="shared" si="0"/>
        <v>168300</v>
      </c>
      <c r="I45" s="14">
        <v>109600</v>
      </c>
      <c r="J45" s="14">
        <f t="shared" si="1"/>
        <v>65.12180629827688</v>
      </c>
      <c r="K45" s="146">
        <v>42369</v>
      </c>
      <c r="L45" s="14">
        <v>58700</v>
      </c>
    </row>
    <row r="46" spans="1:12" ht="24.75" customHeight="1">
      <c r="A46" s="2" t="s">
        <v>8</v>
      </c>
      <c r="B46" s="2" t="s">
        <v>58</v>
      </c>
      <c r="C46" s="2" t="s">
        <v>631</v>
      </c>
      <c r="D46" s="2" t="s">
        <v>630</v>
      </c>
      <c r="E46" s="14">
        <v>204000</v>
      </c>
      <c r="F46" s="2">
        <v>3</v>
      </c>
      <c r="G46" s="2">
        <v>2</v>
      </c>
      <c r="H46" s="14">
        <f t="shared" si="0"/>
        <v>51000</v>
      </c>
      <c r="I46" s="14">
        <v>34000</v>
      </c>
      <c r="J46" s="14">
        <f t="shared" si="1"/>
        <v>66.666666666666671</v>
      </c>
      <c r="K46" s="146">
        <v>41639</v>
      </c>
      <c r="L46" s="14">
        <v>17000</v>
      </c>
    </row>
    <row r="47" spans="1:12" ht="25.5" customHeight="1">
      <c r="A47" s="2" t="s">
        <v>8</v>
      </c>
      <c r="B47" s="2" t="s">
        <v>58</v>
      </c>
      <c r="C47" s="2" t="s">
        <v>635</v>
      </c>
      <c r="D47" s="2" t="s">
        <v>633</v>
      </c>
      <c r="E47" s="14">
        <v>200000</v>
      </c>
      <c r="F47" s="2">
        <v>4</v>
      </c>
      <c r="G47" s="2">
        <v>2</v>
      </c>
      <c r="H47" s="14">
        <f t="shared" si="0"/>
        <v>30100</v>
      </c>
      <c r="I47" s="14">
        <v>22000</v>
      </c>
      <c r="J47" s="14">
        <f t="shared" si="1"/>
        <v>73.089700996677735</v>
      </c>
      <c r="K47" s="146">
        <v>41639</v>
      </c>
      <c r="L47" s="14">
        <v>8100</v>
      </c>
    </row>
    <row r="48" spans="1:12" ht="24.75" customHeight="1">
      <c r="A48" s="2" t="s">
        <v>8</v>
      </c>
      <c r="B48" s="2" t="s">
        <v>58</v>
      </c>
      <c r="C48" s="2" t="s">
        <v>647</v>
      </c>
      <c r="D48" s="2" t="s">
        <v>646</v>
      </c>
      <c r="E48" s="14">
        <v>185000</v>
      </c>
      <c r="F48" s="2">
        <v>6</v>
      </c>
      <c r="G48" s="2">
        <v>6</v>
      </c>
      <c r="H48" s="14">
        <f t="shared" si="0"/>
        <v>65400</v>
      </c>
      <c r="I48" s="14">
        <v>65400</v>
      </c>
      <c r="J48" s="14">
        <f t="shared" si="1"/>
        <v>100</v>
      </c>
      <c r="K48" s="146">
        <v>41639</v>
      </c>
      <c r="L48" s="14">
        <v>0</v>
      </c>
    </row>
    <row r="49" spans="1:12" ht="12.75" customHeight="1">
      <c r="A49" s="2" t="s">
        <v>8</v>
      </c>
      <c r="B49" s="2" t="s">
        <v>58</v>
      </c>
      <c r="C49" s="2" t="s">
        <v>660</v>
      </c>
      <c r="D49" s="2" t="s">
        <v>659</v>
      </c>
      <c r="E49" s="14">
        <v>185000</v>
      </c>
      <c r="F49" s="2">
        <v>6</v>
      </c>
      <c r="G49" s="2">
        <v>5</v>
      </c>
      <c r="H49" s="14">
        <f t="shared" si="0"/>
        <v>67000</v>
      </c>
      <c r="I49" s="14">
        <v>65000</v>
      </c>
      <c r="J49" s="14">
        <f t="shared" si="1"/>
        <v>97.014925373134332</v>
      </c>
      <c r="K49" s="146">
        <v>41639</v>
      </c>
      <c r="L49" s="14">
        <v>2000</v>
      </c>
    </row>
    <row r="50" spans="1:12" ht="24.75" customHeight="1">
      <c r="A50" s="2" t="s">
        <v>8</v>
      </c>
      <c r="B50" s="2" t="s">
        <v>58</v>
      </c>
      <c r="C50" s="2" t="s">
        <v>691</v>
      </c>
      <c r="D50" s="2" t="s">
        <v>689</v>
      </c>
      <c r="E50" s="14">
        <v>255000</v>
      </c>
      <c r="F50" s="2">
        <v>6</v>
      </c>
      <c r="G50" s="2">
        <v>3</v>
      </c>
      <c r="H50" s="14">
        <f t="shared" si="0"/>
        <v>132000</v>
      </c>
      <c r="I50" s="14">
        <v>105000</v>
      </c>
      <c r="J50" s="14">
        <f t="shared" si="1"/>
        <v>79.545454545454547</v>
      </c>
      <c r="K50" s="146">
        <v>41639</v>
      </c>
      <c r="L50" s="14">
        <v>27000</v>
      </c>
    </row>
    <row r="51" spans="1:12" ht="24" customHeight="1">
      <c r="A51" s="2" t="s">
        <v>8</v>
      </c>
      <c r="B51" s="2" t="s">
        <v>58</v>
      </c>
      <c r="C51" s="2" t="s">
        <v>697</v>
      </c>
      <c r="D51" s="2" t="s">
        <v>696</v>
      </c>
      <c r="E51" s="14">
        <v>185000</v>
      </c>
      <c r="F51" s="2">
        <v>6</v>
      </c>
      <c r="G51" s="2">
        <v>5</v>
      </c>
      <c r="H51" s="14">
        <f t="shared" si="0"/>
        <v>45700</v>
      </c>
      <c r="I51" s="14">
        <v>43000</v>
      </c>
      <c r="J51" s="14">
        <f t="shared" si="1"/>
        <v>94.091903719912466</v>
      </c>
      <c r="K51" s="146">
        <v>41639</v>
      </c>
      <c r="L51" s="14">
        <v>2700</v>
      </c>
    </row>
    <row r="52" spans="1:12" ht="24.75" customHeight="1">
      <c r="A52" s="2" t="s">
        <v>8</v>
      </c>
      <c r="B52" s="2" t="s">
        <v>58</v>
      </c>
      <c r="C52" s="2" t="s">
        <v>176</v>
      </c>
      <c r="D52" s="2" t="s">
        <v>702</v>
      </c>
      <c r="E52" s="14">
        <v>255000</v>
      </c>
      <c r="F52" s="2">
        <v>2</v>
      </c>
      <c r="G52" s="2">
        <v>1</v>
      </c>
      <c r="H52" s="14">
        <f t="shared" si="0"/>
        <v>132000</v>
      </c>
      <c r="I52" s="14">
        <v>84000</v>
      </c>
      <c r="J52" s="14">
        <f t="shared" si="1"/>
        <v>63.636363636363633</v>
      </c>
      <c r="K52" s="146">
        <v>41639</v>
      </c>
      <c r="L52" s="14">
        <v>48000</v>
      </c>
    </row>
    <row r="53" spans="1:12" ht="24.75" customHeight="1">
      <c r="A53" s="2" t="s">
        <v>8</v>
      </c>
      <c r="B53" s="2" t="s">
        <v>58</v>
      </c>
      <c r="C53" s="2" t="s">
        <v>173</v>
      </c>
      <c r="D53" s="2" t="s">
        <v>718</v>
      </c>
      <c r="E53" s="14">
        <v>200000</v>
      </c>
      <c r="F53" s="2">
        <v>3</v>
      </c>
      <c r="G53" s="2">
        <v>3</v>
      </c>
      <c r="H53" s="14">
        <f t="shared" si="0"/>
        <v>76000</v>
      </c>
      <c r="I53" s="14">
        <v>76000</v>
      </c>
      <c r="J53" s="14">
        <f t="shared" si="1"/>
        <v>100</v>
      </c>
      <c r="K53" s="146">
        <v>41639</v>
      </c>
      <c r="L53" s="14">
        <v>0</v>
      </c>
    </row>
    <row r="54" spans="1:12" ht="12.75" customHeight="1">
      <c r="A54" s="2" t="s">
        <v>8</v>
      </c>
      <c r="B54" s="2" t="s">
        <v>58</v>
      </c>
      <c r="C54" s="2" t="s">
        <v>729</v>
      </c>
      <c r="D54" s="2" t="s">
        <v>727</v>
      </c>
      <c r="E54" s="14">
        <v>152458</v>
      </c>
      <c r="F54" s="2">
        <v>3</v>
      </c>
      <c r="G54" s="2">
        <v>2</v>
      </c>
      <c r="H54" s="14">
        <f t="shared" si="0"/>
        <v>75000</v>
      </c>
      <c r="I54" s="14">
        <v>60000</v>
      </c>
      <c r="J54" s="14">
        <f t="shared" si="1"/>
        <v>80</v>
      </c>
      <c r="K54" s="146">
        <v>41639</v>
      </c>
      <c r="L54" s="14">
        <v>15000</v>
      </c>
    </row>
    <row r="55" spans="1:12" ht="25.5" customHeight="1">
      <c r="A55" s="2" t="s">
        <v>8</v>
      </c>
      <c r="B55" s="2" t="s">
        <v>58</v>
      </c>
      <c r="C55" s="2" t="s">
        <v>732</v>
      </c>
      <c r="D55" s="2" t="s">
        <v>731</v>
      </c>
      <c r="E55" s="14">
        <v>289879</v>
      </c>
      <c r="F55" s="2">
        <v>5</v>
      </c>
      <c r="G55" s="2">
        <v>5</v>
      </c>
      <c r="H55" s="14">
        <f t="shared" si="0"/>
        <v>108000</v>
      </c>
      <c r="I55" s="14">
        <v>108000</v>
      </c>
      <c r="J55" s="14">
        <f t="shared" si="1"/>
        <v>100</v>
      </c>
      <c r="K55" s="146">
        <v>41639</v>
      </c>
      <c r="L55" s="14">
        <v>0</v>
      </c>
    </row>
    <row r="56" spans="1:12" ht="12.75" customHeight="1">
      <c r="A56" s="26" t="s">
        <v>8</v>
      </c>
      <c r="B56" s="2" t="s">
        <v>51</v>
      </c>
      <c r="C56" s="2" t="s">
        <v>18</v>
      </c>
      <c r="D56" s="3" t="s">
        <v>734</v>
      </c>
      <c r="E56" s="14">
        <v>310000</v>
      </c>
      <c r="F56" s="2">
        <v>9</v>
      </c>
      <c r="G56" s="2">
        <v>4</v>
      </c>
      <c r="H56" s="14">
        <f t="shared" si="0"/>
        <v>125000</v>
      </c>
      <c r="I56" s="14">
        <v>75000</v>
      </c>
      <c r="J56" s="14">
        <f t="shared" si="1"/>
        <v>60</v>
      </c>
      <c r="K56" s="146">
        <v>42369</v>
      </c>
      <c r="L56" s="14">
        <v>50000</v>
      </c>
    </row>
    <row r="57" spans="1:12" ht="12.75" customHeight="1">
      <c r="A57" s="26" t="s">
        <v>8</v>
      </c>
      <c r="B57" s="2" t="s">
        <v>58</v>
      </c>
      <c r="C57" s="2" t="s">
        <v>737</v>
      </c>
      <c r="D57" s="2" t="s">
        <v>736</v>
      </c>
      <c r="E57" s="14">
        <v>247000</v>
      </c>
      <c r="F57" s="2">
        <v>3</v>
      </c>
      <c r="G57" s="2">
        <v>2</v>
      </c>
      <c r="H57" s="14">
        <f t="shared" si="0"/>
        <v>132000</v>
      </c>
      <c r="I57" s="14">
        <v>84000</v>
      </c>
      <c r="J57" s="14">
        <f t="shared" si="1"/>
        <v>63.636363636363633</v>
      </c>
      <c r="K57" s="146">
        <v>41639</v>
      </c>
      <c r="L57" s="14">
        <v>48000</v>
      </c>
    </row>
    <row r="58" spans="1:12" ht="37.5" customHeight="1">
      <c r="A58" s="26" t="s">
        <v>8</v>
      </c>
      <c r="B58" s="2" t="s">
        <v>58</v>
      </c>
      <c r="C58" s="2" t="s">
        <v>182</v>
      </c>
      <c r="D58" s="2" t="s">
        <v>742</v>
      </c>
      <c r="E58" s="14">
        <v>170000</v>
      </c>
      <c r="F58" s="2">
        <v>3</v>
      </c>
      <c r="G58" s="2">
        <v>2</v>
      </c>
      <c r="H58" s="14">
        <f t="shared" si="0"/>
        <v>108000</v>
      </c>
      <c r="I58" s="14">
        <v>70000</v>
      </c>
      <c r="J58" s="14">
        <f t="shared" si="1"/>
        <v>64.81481481481481</v>
      </c>
      <c r="K58" s="146">
        <v>41639</v>
      </c>
      <c r="L58" s="14">
        <v>38000</v>
      </c>
    </row>
    <row r="59" spans="1:12" ht="12.75" customHeight="1">
      <c r="A59" s="26" t="s">
        <v>8</v>
      </c>
      <c r="B59" s="2" t="s">
        <v>58</v>
      </c>
      <c r="C59" s="2" t="s">
        <v>751</v>
      </c>
      <c r="D59" s="2" t="s">
        <v>750</v>
      </c>
      <c r="E59" s="14">
        <v>295000</v>
      </c>
      <c r="F59" s="2">
        <v>8</v>
      </c>
      <c r="G59" s="2">
        <v>5</v>
      </c>
      <c r="H59" s="14">
        <f t="shared" si="0"/>
        <v>65000</v>
      </c>
      <c r="I59" s="14">
        <v>50000</v>
      </c>
      <c r="J59" s="14">
        <f t="shared" si="1"/>
        <v>76.92307692307692</v>
      </c>
      <c r="K59" s="146">
        <v>41639</v>
      </c>
      <c r="L59" s="14">
        <v>15000</v>
      </c>
    </row>
    <row r="60" spans="1:12" ht="12.75" customHeight="1">
      <c r="A60" s="59" t="s">
        <v>42</v>
      </c>
      <c r="B60" s="22"/>
      <c r="C60" s="22"/>
      <c r="D60" s="51" t="s">
        <v>44</v>
      </c>
      <c r="E60" s="143">
        <f>SUM(E3:E59)</f>
        <v>25082360.359999999</v>
      </c>
      <c r="H60" s="37">
        <f>SUM(H3:H59)</f>
        <v>9855121</v>
      </c>
      <c r="I60" s="37">
        <f>SUM(I3:I59)</f>
        <v>6833224</v>
      </c>
      <c r="L60" s="13">
        <f>SUM(L3:L59)</f>
        <v>3021897</v>
      </c>
    </row>
    <row r="61" spans="1:12" ht="12.75" customHeight="1">
      <c r="A61" s="49"/>
      <c r="B61" s="49"/>
      <c r="C61" s="49"/>
      <c r="D61" s="48" t="s">
        <v>121</v>
      </c>
      <c r="E61" s="75">
        <v>149000</v>
      </c>
    </row>
    <row r="62" spans="1:12" ht="12.75" customHeight="1">
      <c r="A62" s="22"/>
      <c r="B62" s="22"/>
      <c r="C62" s="22"/>
      <c r="D62" s="38" t="s">
        <v>45</v>
      </c>
      <c r="E62" s="70">
        <v>200688.64000000001</v>
      </c>
    </row>
    <row r="63" spans="1:12" ht="12.75" customHeight="1">
      <c r="A63" s="22"/>
      <c r="B63" s="22"/>
      <c r="C63" s="22"/>
      <c r="D63" s="39"/>
      <c r="E63" s="19"/>
    </row>
    <row r="64" spans="1:12" ht="12.75" customHeight="1">
      <c r="A64" s="22"/>
      <c r="B64" s="22"/>
      <c r="C64" s="22"/>
      <c r="D64" s="39" t="s">
        <v>46</v>
      </c>
      <c r="E64" s="70">
        <f>SUM(E60:E63)</f>
        <v>25432049</v>
      </c>
    </row>
    <row r="65" spans="1:12" ht="12.75" customHeight="1">
      <c r="A65" s="22"/>
      <c r="B65" s="22"/>
      <c r="C65" s="22"/>
      <c r="D65" s="27" t="s">
        <v>763</v>
      </c>
      <c r="E65" s="13">
        <v>25432049</v>
      </c>
    </row>
    <row r="66" spans="1:12" ht="12.75" customHeight="1">
      <c r="A66" s="22"/>
      <c r="B66" s="22"/>
      <c r="C66" s="50"/>
      <c r="D66" s="65" t="s">
        <v>128</v>
      </c>
      <c r="E66" s="66">
        <f>SUM(E65-E64)</f>
        <v>0</v>
      </c>
      <c r="F66" s="23"/>
    </row>
    <row r="67" spans="1:12" ht="12.75" customHeight="1">
      <c r="A67" s="22"/>
      <c r="B67" s="22"/>
      <c r="C67" s="22"/>
      <c r="F67" s="27"/>
    </row>
    <row r="68" spans="1:12" ht="12.75" customHeight="1">
      <c r="E68" s="13"/>
    </row>
    <row r="69" spans="1:12" ht="12.75" customHeight="1">
      <c r="A69" s="4" t="s">
        <v>129</v>
      </c>
    </row>
    <row r="70" spans="1:12">
      <c r="A70" s="2" t="s">
        <v>378</v>
      </c>
      <c r="B70" s="26" t="s">
        <v>58</v>
      </c>
      <c r="C70" s="2" t="s">
        <v>380</v>
      </c>
      <c r="D70" s="2" t="s">
        <v>377</v>
      </c>
      <c r="E70" s="14">
        <v>138822</v>
      </c>
      <c r="F70" s="2">
        <v>6</v>
      </c>
      <c r="G70" s="2">
        <v>4</v>
      </c>
      <c r="H70" s="14">
        <f t="shared" ref="H70:H72" si="2">SUM(I70+L70)</f>
        <v>66346</v>
      </c>
      <c r="I70" s="14">
        <v>40000</v>
      </c>
      <c r="J70" s="14">
        <f t="shared" ref="J70:J72" si="3">SUM(100*I70/H70)</f>
        <v>60.289994875350438</v>
      </c>
      <c r="K70" s="2"/>
      <c r="L70" s="14">
        <v>26346</v>
      </c>
    </row>
    <row r="71" spans="1:12">
      <c r="A71" s="2" t="s">
        <v>386</v>
      </c>
      <c r="B71" s="26" t="s">
        <v>58</v>
      </c>
      <c r="C71" s="2" t="s">
        <v>388</v>
      </c>
      <c r="D71" s="2" t="s">
        <v>385</v>
      </c>
      <c r="E71" s="14">
        <v>150000</v>
      </c>
      <c r="F71" s="2">
        <v>2</v>
      </c>
      <c r="G71" s="2">
        <v>2</v>
      </c>
      <c r="H71" s="14">
        <f t="shared" si="2"/>
        <v>49000</v>
      </c>
      <c r="I71" s="14">
        <v>49000</v>
      </c>
      <c r="J71" s="14">
        <f t="shared" si="3"/>
        <v>100</v>
      </c>
      <c r="K71" s="2"/>
      <c r="L71" s="14">
        <v>0</v>
      </c>
    </row>
    <row r="72" spans="1:12">
      <c r="A72" s="2" t="s">
        <v>618</v>
      </c>
      <c r="B72" s="26" t="s">
        <v>58</v>
      </c>
      <c r="C72" s="2" t="s">
        <v>620</v>
      </c>
      <c r="D72" s="2" t="s">
        <v>617</v>
      </c>
      <c r="E72" s="14">
        <v>132000</v>
      </c>
      <c r="F72" s="2">
        <v>3</v>
      </c>
      <c r="G72" s="2">
        <v>2</v>
      </c>
      <c r="H72" s="14">
        <f t="shared" si="2"/>
        <v>27000</v>
      </c>
      <c r="I72" s="14">
        <v>22000</v>
      </c>
      <c r="J72" s="14">
        <f t="shared" si="3"/>
        <v>81.481481481481481</v>
      </c>
      <c r="K72" s="2"/>
      <c r="L72" s="14">
        <v>5000</v>
      </c>
    </row>
    <row r="73" spans="1:12" ht="12.75" customHeight="1">
      <c r="D73" s="51" t="s">
        <v>130</v>
      </c>
      <c r="E73" s="72">
        <f>SUM(E70:E72)</f>
        <v>420822</v>
      </c>
    </row>
    <row r="74" spans="1:12" ht="12.75" customHeight="1">
      <c r="D74" s="39"/>
      <c r="E74" s="33"/>
    </row>
    <row r="75" spans="1:12" ht="12.75" customHeight="1">
      <c r="D75" s="47" t="s">
        <v>121</v>
      </c>
      <c r="E75" s="68">
        <v>0</v>
      </c>
    </row>
    <row r="76" spans="1:12" ht="12.75" customHeight="1">
      <c r="D76" s="38" t="s">
        <v>45</v>
      </c>
      <c r="E76" s="68">
        <v>0</v>
      </c>
    </row>
    <row r="77" spans="1:12" ht="12.75" customHeight="1">
      <c r="D77" s="39"/>
      <c r="E77" s="33"/>
    </row>
    <row r="78" spans="1:12" ht="12.75" customHeight="1">
      <c r="D78" s="39" t="s">
        <v>197</v>
      </c>
      <c r="E78" s="68">
        <f>SUM(E73:E77)</f>
        <v>420822</v>
      </c>
    </row>
    <row r="81" spans="4:5" ht="12.75" customHeight="1">
      <c r="D81" s="38" t="s">
        <v>131</v>
      </c>
      <c r="E81" s="142">
        <f>SUM(E60+E73)</f>
        <v>25503182.359999999</v>
      </c>
    </row>
    <row r="82" spans="4:5" ht="12.75" customHeight="1">
      <c r="D82" s="39"/>
      <c r="E82" s="33"/>
    </row>
    <row r="83" spans="4:5" ht="12.75" customHeight="1">
      <c r="D83" s="47" t="s">
        <v>121</v>
      </c>
      <c r="E83" s="68">
        <f>SUM(E61+E75)</f>
        <v>149000</v>
      </c>
    </row>
    <row r="84" spans="4:5" ht="12.75" customHeight="1">
      <c r="D84" s="38" t="s">
        <v>45</v>
      </c>
      <c r="E84" s="68">
        <f>SUM(E62+E76)</f>
        <v>200688.64000000001</v>
      </c>
    </row>
    <row r="85" spans="4:5" ht="12.75" customHeight="1">
      <c r="D85" s="39"/>
      <c r="E85" s="33"/>
    </row>
    <row r="86" spans="4:5" ht="12.75" customHeight="1">
      <c r="D86" s="39" t="s">
        <v>42</v>
      </c>
      <c r="E86" s="142">
        <f>SUM(E81+E83+E84)</f>
        <v>25852871</v>
      </c>
    </row>
    <row r="87" spans="4:5" ht="12.75" customHeight="1">
      <c r="D87" s="27"/>
      <c r="E87" s="13"/>
    </row>
  </sheetData>
  <autoFilter ref="A2:M62"/>
  <phoneticPr fontId="0" type="noConversion"/>
  <pageMargins left="0.39370078740157483" right="0.39370078740157483" top="0.39370078740157483" bottom="0.39370078740157483" header="0.51181102362204722" footer="0.51181102362204722"/>
  <pageSetup paperSize="9" scale="65" orientation="landscape" horizontalDpi="4294967294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4"/>
  <sheetViews>
    <sheetView topLeftCell="D1" workbookViewId="0">
      <selection activeCell="K3" sqref="K3:K5"/>
    </sheetView>
  </sheetViews>
  <sheetFormatPr defaultRowHeight="12.75"/>
  <cols>
    <col min="2" max="2" width="11.42578125" customWidth="1"/>
    <col min="3" max="3" width="29.140625" customWidth="1"/>
    <col min="4" max="4" width="50" customWidth="1"/>
    <col min="5" max="5" width="12.2851562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1" max="11" width="11" customWidth="1"/>
    <col min="12" max="12" width="9.85546875" customWidth="1"/>
  </cols>
  <sheetData>
    <row r="1" spans="1:12">
      <c r="A1" s="60" t="s">
        <v>768</v>
      </c>
      <c r="B1" s="60"/>
      <c r="C1" s="60"/>
      <c r="D1" s="40"/>
    </row>
    <row r="2" spans="1:12" s="8" customFormat="1" ht="53.25" customHeight="1">
      <c r="A2" s="57" t="s">
        <v>1</v>
      </c>
      <c r="B2" s="57" t="s">
        <v>0</v>
      </c>
      <c r="C2" s="57" t="s">
        <v>2</v>
      </c>
      <c r="D2" s="57" t="s">
        <v>3</v>
      </c>
      <c r="E2" s="35" t="s">
        <v>119</v>
      </c>
      <c r="F2" s="24" t="s">
        <v>48</v>
      </c>
      <c r="G2" s="25" t="s">
        <v>47</v>
      </c>
      <c r="H2" s="25" t="s">
        <v>50</v>
      </c>
      <c r="I2" s="25" t="s">
        <v>49</v>
      </c>
      <c r="J2" s="34" t="s">
        <v>117</v>
      </c>
      <c r="K2" s="34" t="s">
        <v>118</v>
      </c>
      <c r="L2" s="34" t="s">
        <v>171</v>
      </c>
    </row>
    <row r="3" spans="1:12">
      <c r="A3" s="2" t="s">
        <v>40</v>
      </c>
      <c r="B3" s="2" t="s">
        <v>51</v>
      </c>
      <c r="C3" s="2" t="s">
        <v>188</v>
      </c>
      <c r="D3" s="2" t="s">
        <v>126</v>
      </c>
      <c r="E3" s="20">
        <v>2912591</v>
      </c>
      <c r="F3" s="2">
        <v>64</v>
      </c>
      <c r="G3" s="2">
        <v>33</v>
      </c>
      <c r="H3" s="14">
        <f>SUM(I3+L3)</f>
        <v>1578332</v>
      </c>
      <c r="I3" s="14">
        <v>960000</v>
      </c>
      <c r="J3" s="14">
        <f>SUM(100*I3/H3)</f>
        <v>60.823705025305195</v>
      </c>
      <c r="K3" s="146">
        <v>41639</v>
      </c>
      <c r="L3" s="14">
        <v>618332</v>
      </c>
    </row>
    <row r="4" spans="1:12">
      <c r="A4" s="26" t="s">
        <v>40</v>
      </c>
      <c r="B4" s="2" t="s">
        <v>51</v>
      </c>
      <c r="C4" s="2" t="s">
        <v>317</v>
      </c>
      <c r="D4" s="2" t="s">
        <v>127</v>
      </c>
      <c r="E4" s="14">
        <v>2386279</v>
      </c>
      <c r="F4" s="2">
        <v>41</v>
      </c>
      <c r="G4" s="2">
        <v>20</v>
      </c>
      <c r="H4" s="14">
        <f>SUM(I4+L4)</f>
        <v>1290419</v>
      </c>
      <c r="I4" s="14">
        <v>785000</v>
      </c>
      <c r="J4" s="14">
        <f>SUM(100*I4/H4)</f>
        <v>60.832954257493107</v>
      </c>
      <c r="K4" s="146">
        <v>41639</v>
      </c>
      <c r="L4" s="14">
        <v>505419</v>
      </c>
    </row>
    <row r="5" spans="1:12">
      <c r="A5" s="26" t="s">
        <v>40</v>
      </c>
      <c r="B5" s="2" t="s">
        <v>51</v>
      </c>
      <c r="C5" s="2" t="s">
        <v>775</v>
      </c>
      <c r="D5" s="2" t="s">
        <v>776</v>
      </c>
      <c r="E5" s="14">
        <v>782000</v>
      </c>
      <c r="F5" s="2">
        <v>16</v>
      </c>
      <c r="G5" s="2">
        <v>8</v>
      </c>
      <c r="H5" s="14">
        <f>SUM(I5+L5)</f>
        <v>418992</v>
      </c>
      <c r="I5" s="14">
        <v>255000</v>
      </c>
      <c r="J5" s="14">
        <f>SUM(100*I5/H5)</f>
        <v>60.860350555619199</v>
      </c>
      <c r="K5" s="146">
        <v>41639</v>
      </c>
      <c r="L5" s="14">
        <v>163992</v>
      </c>
    </row>
    <row r="6" spans="1:12">
      <c r="A6" s="22"/>
      <c r="B6" s="22"/>
      <c r="C6" s="22"/>
      <c r="D6" s="55" t="s">
        <v>44</v>
      </c>
      <c r="E6" s="143">
        <f>SUM(E3:E5)</f>
        <v>6080870</v>
      </c>
      <c r="H6" s="37">
        <f>SUM(H3:H5)</f>
        <v>3287743</v>
      </c>
      <c r="I6" s="37">
        <f>SUM(I3:I5)</f>
        <v>2000000</v>
      </c>
    </row>
    <row r="7" spans="1:12">
      <c r="A7" s="54"/>
      <c r="B7" s="22"/>
      <c r="C7" s="22"/>
      <c r="D7" s="56" t="s">
        <v>121</v>
      </c>
      <c r="E7" s="70">
        <v>359687</v>
      </c>
    </row>
    <row r="8" spans="1:12">
      <c r="A8" s="22"/>
      <c r="B8" s="22"/>
      <c r="C8" s="22"/>
      <c r="D8" s="52" t="s">
        <v>45</v>
      </c>
      <c r="E8" s="70"/>
    </row>
    <row r="9" spans="1:12">
      <c r="A9" s="22"/>
      <c r="B9" s="22"/>
      <c r="C9" s="22"/>
      <c r="D9" s="53"/>
      <c r="E9" s="18"/>
    </row>
    <row r="10" spans="1:12">
      <c r="A10" s="22"/>
      <c r="B10" s="22"/>
      <c r="C10" s="22"/>
      <c r="D10" s="53" t="s">
        <v>46</v>
      </c>
      <c r="E10" s="70">
        <f>SUM(E6:E9)</f>
        <v>6440557</v>
      </c>
    </row>
    <row r="11" spans="1:12">
      <c r="A11" s="22"/>
      <c r="B11" s="22"/>
      <c r="C11" s="22"/>
      <c r="D11" s="27" t="s">
        <v>763</v>
      </c>
      <c r="E11" s="13">
        <v>6440557</v>
      </c>
    </row>
    <row r="12" spans="1:12">
      <c r="D12" s="65" t="s">
        <v>128</v>
      </c>
      <c r="E12" s="66">
        <f>SUM(E11-E10)</f>
        <v>0</v>
      </c>
    </row>
    <row r="15" spans="1:12">
      <c r="E15" s="13"/>
    </row>
    <row r="16" spans="1:12">
      <c r="E16" s="13"/>
    </row>
    <row r="17" spans="1:12" s="7" customFormat="1" ht="12.75" customHeight="1">
      <c r="A17" s="6" t="s">
        <v>129</v>
      </c>
      <c r="D17" s="8"/>
      <c r="E17" s="12"/>
    </row>
    <row r="18" spans="1:12" s="10" customFormat="1" ht="12.75" customHeight="1">
      <c r="A18" s="2" t="s">
        <v>466</v>
      </c>
      <c r="B18" s="26" t="s">
        <v>58</v>
      </c>
      <c r="C18" s="2" t="s">
        <v>468</v>
      </c>
      <c r="D18" s="2" t="s">
        <v>465</v>
      </c>
      <c r="E18" s="14">
        <v>182250</v>
      </c>
      <c r="F18" s="2">
        <v>3</v>
      </c>
      <c r="G18" s="2">
        <v>2</v>
      </c>
      <c r="H18" s="20">
        <f>SUM(I18+L18)</f>
        <v>116000</v>
      </c>
      <c r="I18" s="14">
        <v>110000</v>
      </c>
      <c r="J18" s="64">
        <f>SUM(100*I18/H18)</f>
        <v>94.827586206896555</v>
      </c>
      <c r="K18" s="63"/>
      <c r="L18" s="14">
        <v>6000</v>
      </c>
    </row>
    <row r="19" spans="1:12" s="10" customFormat="1" ht="12.75" customHeight="1">
      <c r="A19" s="2" t="s">
        <v>708</v>
      </c>
      <c r="B19" s="2" t="s">
        <v>58</v>
      </c>
      <c r="C19" s="2" t="s">
        <v>710</v>
      </c>
      <c r="D19" s="2" t="s">
        <v>707</v>
      </c>
      <c r="E19" s="14">
        <v>78458</v>
      </c>
      <c r="F19" s="2">
        <v>3</v>
      </c>
      <c r="G19" s="2">
        <v>2</v>
      </c>
      <c r="H19" s="20">
        <f>SUM(I19+L19)</f>
        <v>49688</v>
      </c>
      <c r="I19" s="14">
        <v>47000</v>
      </c>
      <c r="J19" s="64">
        <f t="shared" ref="J19" si="0">SUM(100*I19/H19)</f>
        <v>94.590243117050392</v>
      </c>
      <c r="K19" s="63"/>
      <c r="L19" s="14">
        <v>2688</v>
      </c>
    </row>
    <row r="20" spans="1:12" s="7" customFormat="1" ht="12.75" customHeight="1">
      <c r="D20" s="51" t="s">
        <v>130</v>
      </c>
      <c r="E20" s="72">
        <f>SUM(E18:E19)</f>
        <v>260708</v>
      </c>
    </row>
    <row r="21" spans="1:12" s="7" customFormat="1" ht="12.75" customHeight="1">
      <c r="D21" s="39"/>
      <c r="E21" s="33"/>
    </row>
    <row r="22" spans="1:12" s="7" customFormat="1" ht="12.75" customHeight="1">
      <c r="D22" s="47" t="s">
        <v>121</v>
      </c>
      <c r="E22" s="68"/>
    </row>
    <row r="23" spans="1:12" s="7" customFormat="1" ht="12.75" customHeight="1">
      <c r="D23" s="38" t="s">
        <v>45</v>
      </c>
      <c r="E23" s="68"/>
    </row>
    <row r="24" spans="1:12" s="7" customFormat="1" ht="12.75" customHeight="1">
      <c r="D24" s="39"/>
      <c r="E24" s="33"/>
    </row>
    <row r="25" spans="1:12" s="7" customFormat="1" ht="12.75" customHeight="1">
      <c r="D25" s="39" t="s">
        <v>198</v>
      </c>
      <c r="E25" s="68">
        <f>SUM(E20:E24)</f>
        <v>260708</v>
      </c>
    </row>
    <row r="26" spans="1:12" s="7" customFormat="1" ht="12.75" customHeight="1">
      <c r="D26" s="1"/>
      <c r="E26"/>
    </row>
    <row r="27" spans="1:12" s="7" customFormat="1" ht="12.75" customHeight="1">
      <c r="D27" s="1"/>
      <c r="E27"/>
    </row>
    <row r="28" spans="1:12" s="7" customFormat="1" ht="12.75" customHeight="1">
      <c r="D28" s="38" t="s">
        <v>131</v>
      </c>
      <c r="E28" s="142">
        <f>SUM(E6+E20)</f>
        <v>6341578</v>
      </c>
    </row>
    <row r="29" spans="1:12" s="7" customFormat="1" ht="12.75" customHeight="1">
      <c r="D29" s="39"/>
      <c r="E29" s="33"/>
    </row>
    <row r="30" spans="1:12" s="7" customFormat="1" ht="12.75" customHeight="1">
      <c r="D30" s="47" t="s">
        <v>121</v>
      </c>
      <c r="E30" s="68">
        <f>SUM(E7+E22)</f>
        <v>359687</v>
      </c>
    </row>
    <row r="31" spans="1:12" s="7" customFormat="1" ht="12.75" customHeight="1">
      <c r="D31" s="38" t="s">
        <v>45</v>
      </c>
      <c r="E31" s="68">
        <f>SUM(E8+E23)</f>
        <v>0</v>
      </c>
    </row>
    <row r="32" spans="1:12" s="7" customFormat="1" ht="12.75" customHeight="1">
      <c r="D32" s="39"/>
      <c r="E32" s="33"/>
    </row>
    <row r="33" spans="4:5" s="7" customFormat="1" ht="12.75" customHeight="1">
      <c r="D33" s="39" t="s">
        <v>42</v>
      </c>
      <c r="E33" s="142">
        <f>SUM(E28+E30+E31)</f>
        <v>6701265</v>
      </c>
    </row>
    <row r="34" spans="4:5" s="7" customFormat="1" ht="12.75" customHeight="1">
      <c r="D34" s="8"/>
      <c r="E34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List1</vt:lpstr>
      <vt:lpstr>FAST</vt:lpstr>
      <vt:lpstr>FEKT</vt:lpstr>
      <vt:lpstr>FA</vt:lpstr>
      <vt:lpstr>FCH</vt:lpstr>
      <vt:lpstr>FP</vt:lpstr>
      <vt:lpstr>USI</vt:lpstr>
      <vt:lpstr>FSI</vt:lpstr>
      <vt:lpstr>FIT</vt:lpstr>
      <vt:lpstr>FAVU</vt:lpstr>
      <vt:lpstr>mezifakultní</vt:lpstr>
      <vt:lpstr>celkem</vt:lpstr>
      <vt:lpstr>čerpání celkem</vt:lpstr>
      <vt:lpstr>Víceleté projekty</vt:lpstr>
      <vt:lpstr>FAST!Názvy_tisku</vt:lpstr>
      <vt:lpstr>FSI!Názvy_tisku</vt:lpstr>
    </vt:vector>
  </TitlesOfParts>
  <Company>VUT v Brně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stepnickova</cp:lastModifiedBy>
  <cp:lastPrinted>2014-03-25T06:39:50Z</cp:lastPrinted>
  <dcterms:created xsi:type="dcterms:W3CDTF">2010-08-26T08:51:27Z</dcterms:created>
  <dcterms:modified xsi:type="dcterms:W3CDTF">2014-03-28T06:53:36Z</dcterms:modified>
</cp:coreProperties>
</file>